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C120" i="1"/>
  <c r="G120" i="1" s="1"/>
  <c r="H117" i="1"/>
  <c r="G117" i="1"/>
  <c r="H115" i="1"/>
  <c r="G115" i="1"/>
  <c r="H111" i="1"/>
  <c r="E111" i="1"/>
  <c r="C111" i="1"/>
  <c r="C106" i="1" s="1"/>
  <c r="G106" i="1" s="1"/>
  <c r="H108" i="1"/>
  <c r="G108" i="1"/>
  <c r="C108" i="1"/>
  <c r="F106" i="1"/>
  <c r="E106" i="1"/>
  <c r="D106" i="1"/>
  <c r="H106" i="1" s="1"/>
  <c r="D104" i="1"/>
  <c r="D123" i="1" s="1"/>
  <c r="H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F93" i="1"/>
  <c r="F104" i="1" s="1"/>
  <c r="F123" i="1" s="1"/>
  <c r="C93" i="1"/>
  <c r="G93" i="1" s="1"/>
  <c r="H91" i="1"/>
  <c r="E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L37" i="1" s="1"/>
  <c r="H29" i="1"/>
  <c r="E29" i="1"/>
  <c r="C29" i="1"/>
  <c r="G29" i="1" s="1"/>
  <c r="X21" i="1"/>
  <c r="W21" i="1"/>
  <c r="V21" i="1"/>
  <c r="U21" i="1"/>
  <c r="T21" i="1"/>
  <c r="S21" i="1" s="1"/>
  <c r="R21" i="1"/>
  <c r="Q21" i="1"/>
  <c r="P21" i="1"/>
  <c r="O21" i="1"/>
  <c r="N21" i="1"/>
  <c r="M21" i="1"/>
  <c r="L21" i="1"/>
  <c r="S19" i="1"/>
  <c r="H19" i="1"/>
  <c r="E19" i="1"/>
  <c r="E104" i="1" s="1"/>
  <c r="E123" i="1" s="1"/>
  <c r="E126" i="1" s="1"/>
  <c r="L23" i="1" s="1"/>
  <c r="C19" i="1"/>
  <c r="C104" i="1" s="1"/>
  <c r="S17" i="1"/>
  <c r="S15" i="1"/>
  <c r="B10" i="1"/>
  <c r="C123" i="1" l="1"/>
  <c r="G123" i="1" s="1"/>
  <c r="G104" i="1"/>
  <c r="L28" i="1"/>
  <c r="L31" i="1" s="1"/>
  <c r="L24" i="1"/>
  <c r="G19" i="1"/>
  <c r="H93" i="1"/>
  <c r="H104" i="1"/>
  <c r="G111" i="1"/>
</calcChain>
</file>

<file path=xl/sharedStrings.xml><?xml version="1.0" encoding="utf-8"?>
<sst xmlns="http://schemas.openxmlformats.org/spreadsheetml/2006/main" count="274" uniqueCount="193">
  <si>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</si>
  <si>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</si>
  <si>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</si>
  <si>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</si>
  <si>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</si>
  <si>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</si>
  <si>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323/1</t>
  </si>
  <si>
    <t xml:space="preserve">          Отчет по затратам на  содержание и текущий ремонт общего имущества  многоквартирного  дома</t>
  </si>
  <si>
    <t>Итого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</si>
  <si>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</si>
  <si>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</si>
  <si>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</si>
  <si>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</si>
  <si>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</si>
  <si>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</si>
  <si>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</si>
  <si>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</si>
  <si>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</si>
  <si>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</si>
  <si>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</si>
  <si>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</si>
  <si>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</si>
  <si>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</si>
  <si>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</si>
  <si>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</si>
  <si>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</si>
  <si>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</si>
  <si>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</si>
  <si>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</si>
  <si>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</si>
  <si>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</si>
  <si>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</si>
  <si>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</si>
  <si>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</si>
  <si>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</si>
  <si>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</si>
  <si>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</si>
  <si>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</si>
  <si>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</si>
  <si>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</si>
  <si>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</si>
  <si>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</si>
  <si>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</si>
  <si>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</si>
  <si>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</si>
  <si>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</si>
  <si>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</si>
  <si>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</si>
  <si>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</si>
  <si>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</si>
  <si>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</si>
  <si>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</si>
  <si>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</si>
  <si>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01.01.2023г по 31.12.2023г</t>
  </si>
  <si>
    <t xml:space="preserve">1. Техническое </t>
  </si>
  <si>
    <t>Проведение технических осмотров, профилак-</t>
  </si>
  <si>
    <t>Оплачено  с 01.01.2023г по 31.12.2023г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</si>
  <si>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</si>
  <si>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</si>
  <si>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</si>
  <si>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</si>
  <si>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</si>
  <si>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</si>
  <si>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</si>
  <si>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</si>
  <si>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</si>
  <si>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</si>
  <si>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</si>
  <si>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</si>
  <si>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</si>
  <si>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</si>
  <si>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</si>
  <si>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</si>
  <si>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</si>
  <si>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</si>
  <si>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</si>
  <si>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</si>
  <si>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</si>
  <si>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</si>
  <si>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</si>
  <si>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</si>
  <si>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</si>
  <si>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</si>
  <si>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</si>
  <si>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</si>
  <si>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</si>
  <si>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</si>
  <si>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</si>
  <si>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</si>
  <si>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</si>
  <si>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</si>
  <si>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Обустр. приям. в железобет. монол. подвала МКД (6 шт.)</t>
  </si>
  <si>
    <t>отопления; промывка, опрессовка, консервация</t>
  </si>
  <si>
    <t xml:space="preserve">и расконсервация системы центрального </t>
  </si>
  <si>
    <t>Остаток д/с от размещ.оборудования связи</t>
  </si>
  <si>
    <t>отопления; укрепление трубопроводов,</t>
  </si>
  <si>
    <t xml:space="preserve">мелкий ремонт изоляции; проверка </t>
  </si>
  <si>
    <t>Примечание:</t>
  </si>
  <si>
    <t xml:space="preserve">исправности канализационных вытяжек и </t>
  </si>
  <si>
    <t>п.4=п.1+п.2-п.3;  п.6=п.2-п.5;  п.7=п.3-п.5;  п.II=п.I+п.7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</si>
  <si>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</si>
  <si>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</si>
  <si>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</si>
  <si>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</si>
  <si>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Зам. директора ООО "УК "Стрижи"                                             Р.Д.Хромых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</si>
  <si>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</si>
  <si>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</si>
  <si>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</si>
  <si>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</si>
  <si>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</si>
  <si>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</si>
  <si>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</si>
  <si>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</si>
  <si>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</si>
  <si>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</si>
  <si>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</si>
  <si>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</si>
  <si>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</si>
  <si>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</si>
  <si>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</si>
  <si>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</si>
  <si>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</si>
  <si>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</si>
  <si>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</si>
  <si>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</si>
  <si>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</si>
  <si>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</si>
  <si>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</si>
  <si>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</si>
  <si>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</si>
  <si>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</si>
  <si>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</si>
  <si>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</si>
  <si>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</si>
  <si>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</si>
  <si>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</si>
  <si>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</si>
  <si>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</si>
  <si>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</si>
  <si>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</si>
  <si>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</si>
  <si>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</si>
  <si>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</si>
  <si>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</si>
  <si>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</si>
  <si>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</si>
  <si>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</si>
  <si>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</si>
  <si>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</si>
  <si>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</si>
  <si>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</si>
  <si>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</si>
  <si>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</si>
  <si>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</si>
  <si>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</si>
  <si>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</si>
  <si>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</si>
  <si>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</si>
  <si>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</si>
  <si>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</si>
  <si>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</si>
  <si>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</si>
  <si>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</si>
  <si>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>11. Обслуживание циркуляц.</t>
  </si>
  <si>
    <t>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</si>
  <si>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</si>
  <si>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</si>
  <si>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</si>
  <si>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</si>
  <si>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</si>
  <si>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</si>
  <si>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</si>
  <si>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</si>
  <si>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</si>
  <si>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</si>
  <si>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</si>
  <si>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</si>
  <si>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</si>
  <si>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</si>
  <si>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</si>
  <si>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</si>
  <si>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</si>
  <si>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</si>
  <si>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</si>
  <si>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</si>
  <si>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</si>
  <si>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</si>
  <si>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</si>
  <si>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</si>
  <si>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</si>
  <si>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</si>
  <si>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</si>
  <si>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Обустройство приямков в железобетонном монолите подвала МКД (6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</si>
</sst>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6" fillId="0" borderId="10" xfId="0" applyFont="1" applyBorder="1"/>
    <xf numFmtId="2" fontId="6" fillId="0" borderId="1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/>
    </xf>
    <xf numFmtId="2" fontId="3" fillId="0" borderId="35" xfId="0" applyNumberFormat="1" applyFont="1" applyBorder="1"/>
    <xf numFmtId="0" fontId="3" fillId="0" borderId="14" xfId="0" applyFont="1" applyBorder="1" applyAlignment="1">
      <alignment horizontal="center"/>
    </xf>
    <xf numFmtId="0" fontId="6" fillId="0" borderId="31" xfId="0" applyFont="1" applyBorder="1"/>
    <xf numFmtId="0" fontId="6" fillId="0" borderId="1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7" xfId="0" applyFont="1" applyBorder="1"/>
    <xf numFmtId="0" fontId="3" fillId="0" borderId="28" xfId="0" applyFont="1" applyBorder="1"/>
    <xf numFmtId="2" fontId="3" fillId="0" borderId="38" xfId="0" applyNumberFormat="1" applyFont="1" applyBorder="1"/>
    <xf numFmtId="0" fontId="6" fillId="0" borderId="15" xfId="0" applyFont="1" applyBorder="1"/>
    <xf numFmtId="0" fontId="6" fillId="0" borderId="0" xfId="0" applyFont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31" xfId="0" applyFont="1" applyBorder="1"/>
    <xf numFmtId="2" fontId="7" fillId="2" borderId="16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8" fillId="0" borderId="35" xfId="0" applyNumberFormat="1" applyFont="1" applyBorder="1"/>
    <xf numFmtId="2" fontId="3" fillId="0" borderId="0" xfId="0" applyNumberFormat="1" applyFont="1" applyBorder="1"/>
    <xf numFmtId="0" fontId="3" fillId="0" borderId="35" xfId="0" applyFont="1" applyBorder="1"/>
    <xf numFmtId="0" fontId="3" fillId="0" borderId="38" xfId="0" applyFont="1" applyBorder="1"/>
    <xf numFmtId="0" fontId="4" fillId="0" borderId="13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7" fillId="0" borderId="43" xfId="0" applyFont="1" applyBorder="1"/>
    <xf numFmtId="0" fontId="6" fillId="0" borderId="44" xfId="0" applyFont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9" fillId="0" borderId="28" xfId="0" applyFont="1" applyBorder="1"/>
    <xf numFmtId="0" fontId="2" fillId="0" borderId="37" xfId="0" applyFont="1" applyBorder="1" applyAlignment="1">
      <alignment horizontal="center"/>
    </xf>
    <xf numFmtId="2" fontId="2" fillId="0" borderId="35" xfId="0" applyNumberFormat="1" applyFont="1" applyBorder="1"/>
    <xf numFmtId="165" fontId="2" fillId="0" borderId="35" xfId="0" applyNumberFormat="1" applyFont="1" applyBorder="1"/>
    <xf numFmtId="0" fontId="10" fillId="0" borderId="0" xfId="0" applyFont="1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2" fontId="3" fillId="0" borderId="0" xfId="0" applyNumberFormat="1" applyFont="1"/>
    <xf numFmtId="0" fontId="4" fillId="0" borderId="1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39" xfId="0" applyFont="1" applyBorder="1"/>
    <xf numFmtId="0" fontId="11" fillId="0" borderId="40" xfId="0" applyFont="1" applyBorder="1" applyAlignment="1">
      <alignment horizontal="left"/>
    </xf>
    <xf numFmtId="2" fontId="4" fillId="2" borderId="21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4" xfId="0" applyFont="1" applyBorder="1"/>
    <xf numFmtId="0" fontId="7" fillId="0" borderId="15" xfId="0" applyFont="1" applyBorder="1"/>
    <xf numFmtId="165" fontId="7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" fillId="0" borderId="43" xfId="0" applyFont="1" applyBorder="1"/>
    <xf numFmtId="0" fontId="4" fillId="2" borderId="44" xfId="0" applyFont="1" applyFill="1" applyBorder="1" applyAlignment="1">
      <alignment horizontal="center"/>
    </xf>
    <xf numFmtId="165" fontId="6" fillId="0" borderId="42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2" borderId="15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43" xfId="0" applyFont="1" applyBorder="1"/>
    <xf numFmtId="0" fontId="0" fillId="0" borderId="40" xfId="0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15" xfId="0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12" fillId="0" borderId="43" xfId="0" applyFont="1" applyBorder="1"/>
    <xf numFmtId="2" fontId="7" fillId="0" borderId="18" xfId="0" applyNumberFormat="1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12" fillId="0" borderId="39" xfId="0" applyFont="1" applyBorder="1"/>
    <xf numFmtId="0" fontId="7" fillId="0" borderId="12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31" xfId="0" applyFont="1" applyBorder="1"/>
    <xf numFmtId="165" fontId="7" fillId="0" borderId="18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2" fontId="4" fillId="0" borderId="50" xfId="0" applyNumberFormat="1" applyFont="1" applyBorder="1" applyAlignment="1">
      <alignment horizontal="center"/>
    </xf>
    <xf numFmtId="0" fontId="13" fillId="2" borderId="31" xfId="0" applyFont="1" applyFill="1" applyBorder="1"/>
    <xf numFmtId="0" fontId="13" fillId="2" borderId="39" xfId="0" applyFont="1" applyFill="1" applyBorder="1"/>
    <xf numFmtId="165" fontId="7" fillId="0" borderId="42" xfId="0" applyNumberFormat="1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1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2" fontId="4" fillId="0" borderId="51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/>
    <xf numFmtId="0" fontId="6" fillId="0" borderId="20" xfId="0" applyFont="1" applyBorder="1"/>
    <xf numFmtId="0" fontId="7" fillId="0" borderId="53" xfId="0" applyFont="1" applyBorder="1"/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7" fillId="0" borderId="54" xfId="0" applyFont="1" applyBorder="1"/>
    <xf numFmtId="0" fontId="10" fillId="0" borderId="56" xfId="0" applyFont="1" applyBorder="1"/>
    <xf numFmtId="0" fontId="6" fillId="0" borderId="56" xfId="0" applyFont="1" applyBorder="1"/>
    <xf numFmtId="0" fontId="7" fillId="0" borderId="57" xfId="0" applyFont="1" applyBorder="1"/>
    <xf numFmtId="0" fontId="6" fillId="0" borderId="8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7" fillId="0" borderId="1" xfId="0" applyFont="1" applyBorder="1"/>
    <xf numFmtId="0" fontId="6" fillId="0" borderId="3" xfId="0" applyFont="1" applyBorder="1" applyAlignment="1">
      <alignment horizontal="center"/>
    </xf>
    <xf numFmtId="2" fontId="7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22" xfId="0" applyFont="1" applyBorder="1"/>
    <xf numFmtId="0" fontId="6" fillId="0" borderId="5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/>
    <xf numFmtId="2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"/>
  <sheetViews>
    <sheetView tabSelected="1" workbookViewId="0">
      <selection activeCell="Y7" sqref="Y7:AG19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3.140625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5" max="25" width="7.28515625" customWidth="1"/>
    <col min="26" max="27" width="9" style="5" customWidth="1"/>
    <col min="28" max="28" width="13.5703125" style="5" customWidth="1"/>
    <col min="29" max="29" width="9" style="5" customWidth="1"/>
    <col min="30" max="30" width="14.42578125" style="5" customWidth="1"/>
    <col min="31" max="31" width="12.140625" style="5" customWidth="1"/>
    <col min="32" max="32" width="9" style="5" customWidth="1"/>
    <col min="33" max="33" width="10.42578125" style="5" customWidth="1"/>
    <col min="34" max="38" width="11.5703125" style="5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35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35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35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35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35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</row>
    <row r="6" spans="1:35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  <c r="Z6"/>
      <c r="AA6"/>
      <c r="AB6"/>
      <c r="AC6"/>
      <c r="AD6"/>
      <c r="AE6"/>
      <c r="AF6"/>
      <c r="AG6"/>
      <c r="AH6"/>
      <c r="AI6"/>
    </row>
    <row r="7" spans="1:35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Z7"/>
      <c r="AA7"/>
      <c r="AB7"/>
      <c r="AC7"/>
      <c r="AD7"/>
      <c r="AH7"/>
      <c r="AI7"/>
    </row>
    <row r="8" spans="1:35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Z8"/>
      <c r="AA8"/>
      <c r="AB8"/>
      <c r="AC8"/>
      <c r="AD8"/>
      <c r="AH8"/>
      <c r="AI8"/>
    </row>
    <row r="9" spans="1:35" ht="16.5" thickBot="1" x14ac:dyDescent="0.3">
      <c r="A9" s="8" t="s">
        <v>9</v>
      </c>
      <c r="B9" s="9"/>
      <c r="C9" s="10"/>
      <c r="D9" s="10"/>
      <c r="E9" s="10"/>
      <c r="F9" s="10"/>
      <c r="G9" s="10"/>
      <c r="H9" s="11"/>
      <c r="I9" s="7"/>
      <c r="J9" s="12"/>
      <c r="K9" s="13"/>
      <c r="L9" s="14" t="s">
        <v>10</v>
      </c>
      <c r="M9" s="15" t="s">
        <v>11</v>
      </c>
      <c r="N9" s="15" t="s">
        <v>11</v>
      </c>
      <c r="O9" s="15" t="s">
        <v>12</v>
      </c>
      <c r="P9" s="15" t="s">
        <v>13</v>
      </c>
      <c r="Q9" s="14" t="s">
        <v>14</v>
      </c>
      <c r="R9" s="15" t="s">
        <v>15</v>
      </c>
      <c r="S9" s="15" t="s">
        <v>16</v>
      </c>
      <c r="T9" s="16"/>
      <c r="U9" s="17" t="s">
        <v>17</v>
      </c>
      <c r="V9" s="17"/>
      <c r="W9" s="17" t="s">
        <v>1</v>
      </c>
      <c r="X9" s="18" t="s">
        <v>1</v>
      </c>
      <c r="Z9"/>
      <c r="AA9"/>
      <c r="AB9"/>
      <c r="AC9"/>
      <c r="AD9"/>
      <c r="AH9" s="20"/>
      <c r="AI9"/>
    </row>
    <row r="10" spans="1:35" ht="15.75" x14ac:dyDescent="0.25">
      <c r="A10" s="21" t="s">
        <v>18</v>
      </c>
      <c r="B10" s="22">
        <f>B12+B13</f>
        <v>4411.2749999999996</v>
      </c>
      <c r="C10" s="23"/>
      <c r="D10" s="23"/>
      <c r="E10" s="23"/>
      <c r="F10" s="23"/>
      <c r="G10" s="23"/>
      <c r="H10" s="24"/>
      <c r="I10" s="7"/>
      <c r="J10" s="25"/>
      <c r="K10" s="26"/>
      <c r="L10" s="27" t="s">
        <v>19</v>
      </c>
      <c r="M10" s="27" t="s">
        <v>20</v>
      </c>
      <c r="N10" s="27" t="s">
        <v>20</v>
      </c>
      <c r="O10" s="27" t="s">
        <v>21</v>
      </c>
      <c r="P10" s="27" t="s">
        <v>20</v>
      </c>
      <c r="Q10" s="27" t="s">
        <v>20</v>
      </c>
      <c r="R10" s="27" t="s">
        <v>22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Z10" s="19"/>
      <c r="AA10"/>
      <c r="AB10" s="20"/>
      <c r="AC10" s="20"/>
      <c r="AD10"/>
      <c r="AH10" s="20"/>
      <c r="AI10"/>
    </row>
    <row r="11" spans="1:35" ht="16.5" thickBot="1" x14ac:dyDescent="0.3">
      <c r="A11" s="29" t="s">
        <v>29</v>
      </c>
      <c r="B11" s="30" t="s">
        <v>30</v>
      </c>
      <c r="C11" s="31"/>
      <c r="D11" s="31"/>
      <c r="E11" s="31"/>
      <c r="F11" s="31"/>
      <c r="G11" s="31"/>
      <c r="H11" s="32"/>
      <c r="I11" s="7"/>
      <c r="J11" s="25"/>
      <c r="K11" s="26"/>
      <c r="L11" s="33" t="s">
        <v>1</v>
      </c>
      <c r="M11" s="33" t="s">
        <v>31</v>
      </c>
      <c r="N11" s="33" t="s">
        <v>32</v>
      </c>
      <c r="O11" s="33" t="s">
        <v>20</v>
      </c>
      <c r="P11" s="33"/>
      <c r="Q11" s="33"/>
      <c r="R11" s="33"/>
      <c r="S11" s="33" t="s">
        <v>33</v>
      </c>
      <c r="T11" s="33"/>
      <c r="U11" s="33"/>
      <c r="V11" s="33"/>
      <c r="W11" s="33"/>
      <c r="X11" s="33"/>
      <c r="Z11" s="19"/>
      <c r="AA11"/>
      <c r="AB11" s="20"/>
      <c r="AC11" s="20"/>
      <c r="AD11"/>
      <c r="AH11" s="20"/>
      <c r="AI11" s="20"/>
    </row>
    <row r="12" spans="1:35" ht="16.5" thickBot="1" x14ac:dyDescent="0.3">
      <c r="A12" s="34" t="s">
        <v>34</v>
      </c>
      <c r="B12" s="22">
        <v>4316.0749999999998</v>
      </c>
      <c r="C12" s="23"/>
      <c r="D12" s="23"/>
      <c r="E12" s="23"/>
      <c r="F12" s="23"/>
      <c r="G12" s="23"/>
      <c r="H12" s="24"/>
      <c r="I12" s="7"/>
      <c r="J12" s="35"/>
      <c r="K12" s="36"/>
      <c r="L12" s="33" t="s">
        <v>35</v>
      </c>
      <c r="M12" s="33" t="s">
        <v>35</v>
      </c>
      <c r="N12" s="33" t="s">
        <v>35</v>
      </c>
      <c r="O12" s="33" t="s">
        <v>35</v>
      </c>
      <c r="P12" s="33" t="s">
        <v>35</v>
      </c>
      <c r="Q12" s="33" t="s">
        <v>35</v>
      </c>
      <c r="R12" s="33" t="s">
        <v>35</v>
      </c>
      <c r="S12" s="33" t="s">
        <v>36</v>
      </c>
      <c r="T12" s="33" t="s">
        <v>35</v>
      </c>
      <c r="U12" s="33" t="s">
        <v>35</v>
      </c>
      <c r="V12" s="33" t="s">
        <v>35</v>
      </c>
      <c r="W12" s="33" t="s">
        <v>35</v>
      </c>
      <c r="X12" s="33" t="s">
        <v>35</v>
      </c>
      <c r="Y12" s="20"/>
      <c r="Z12"/>
      <c r="AA12"/>
      <c r="AB12" s="20"/>
      <c r="AC12" s="20"/>
      <c r="AD12" s="20"/>
      <c r="AH12"/>
      <c r="AI12"/>
    </row>
    <row r="13" spans="1:35" ht="16.5" thickBot="1" x14ac:dyDescent="0.3">
      <c r="A13" s="37" t="s">
        <v>37</v>
      </c>
      <c r="B13" s="38">
        <v>95.2</v>
      </c>
      <c r="C13" s="39"/>
      <c r="D13" s="39"/>
      <c r="E13" s="39"/>
      <c r="F13" s="39"/>
      <c r="G13" s="39"/>
      <c r="H13" s="40"/>
      <c r="I13" s="7"/>
      <c r="J13" s="41" t="s">
        <v>38</v>
      </c>
      <c r="K13" s="42" t="s">
        <v>39</v>
      </c>
      <c r="L13" s="43">
        <v>-179997.4</v>
      </c>
      <c r="M13" s="43"/>
      <c r="N13" s="43"/>
      <c r="O13" s="43"/>
      <c r="P13" s="43"/>
      <c r="Q13" s="43"/>
      <c r="R13" s="43"/>
      <c r="S13" s="44"/>
      <c r="T13" s="45"/>
      <c r="U13" s="44"/>
      <c r="V13" s="44"/>
      <c r="W13" s="44"/>
      <c r="X13" s="46"/>
      <c r="Z13"/>
      <c r="AA13"/>
      <c r="AB13"/>
      <c r="AC13"/>
      <c r="AD13"/>
      <c r="AH13" s="20"/>
      <c r="AI13"/>
    </row>
    <row r="14" spans="1:35" ht="15.75" x14ac:dyDescent="0.25">
      <c r="A14" s="47"/>
      <c r="B14" s="48"/>
      <c r="C14" s="23" t="s">
        <v>40</v>
      </c>
      <c r="D14" s="49"/>
      <c r="E14" s="50" t="s">
        <v>41</v>
      </c>
      <c r="F14" s="51"/>
      <c r="G14" s="50" t="s">
        <v>42</v>
      </c>
      <c r="H14" s="52"/>
      <c r="I14" s="53"/>
      <c r="J14" s="25"/>
      <c r="K14" s="54"/>
      <c r="L14" s="55"/>
      <c r="M14" s="56"/>
      <c r="N14" s="56"/>
      <c r="O14" s="56"/>
      <c r="P14" s="56"/>
      <c r="Q14" s="56"/>
      <c r="R14" s="56"/>
      <c r="S14" s="55"/>
      <c r="T14" s="55"/>
      <c r="U14" s="55"/>
      <c r="V14" s="55"/>
      <c r="W14" s="55"/>
      <c r="X14" s="57"/>
      <c r="Z14"/>
      <c r="AA14"/>
      <c r="AB14"/>
      <c r="AC14" s="20"/>
      <c r="AD14"/>
      <c r="AH14"/>
      <c r="AI14"/>
    </row>
    <row r="15" spans="1:35" ht="15.75" x14ac:dyDescent="0.25">
      <c r="A15" s="58" t="s">
        <v>43</v>
      </c>
      <c r="B15" s="59" t="s">
        <v>44</v>
      </c>
      <c r="C15" s="60" t="s">
        <v>45</v>
      </c>
      <c r="D15" s="61" t="s">
        <v>46</v>
      </c>
      <c r="E15" s="62" t="s">
        <v>45</v>
      </c>
      <c r="F15" s="63" t="s">
        <v>46</v>
      </c>
      <c r="G15" s="64" t="s">
        <v>45</v>
      </c>
      <c r="H15" s="61" t="s">
        <v>46</v>
      </c>
      <c r="I15" s="53"/>
      <c r="J15" s="65">
        <v>1</v>
      </c>
      <c r="K15" s="66" t="s">
        <v>47</v>
      </c>
      <c r="L15" s="56">
        <v>562007.25</v>
      </c>
      <c r="M15" s="56">
        <v>1515</v>
      </c>
      <c r="N15" s="56">
        <v>7043.16</v>
      </c>
      <c r="O15" s="56">
        <v>2484.0700000000002</v>
      </c>
      <c r="P15" s="56">
        <v>1658.56</v>
      </c>
      <c r="Q15" s="56">
        <v>47124.71</v>
      </c>
      <c r="R15" s="56">
        <v>0</v>
      </c>
      <c r="S15" s="56">
        <f>T15+U15+V15+W15+X15</f>
        <v>283885.33</v>
      </c>
      <c r="T15" s="56">
        <v>614.09</v>
      </c>
      <c r="U15" s="56">
        <v>151.61000000000001</v>
      </c>
      <c r="V15" s="56">
        <v>207.07</v>
      </c>
      <c r="W15" s="56">
        <v>2490.5100000000002</v>
      </c>
      <c r="X15" s="67">
        <v>280422.05</v>
      </c>
      <c r="Z15"/>
      <c r="AA15"/>
      <c r="AB15"/>
      <c r="AC15"/>
      <c r="AD15"/>
      <c r="AH15" s="20"/>
      <c r="AI15"/>
    </row>
    <row r="16" spans="1:35" ht="15.75" x14ac:dyDescent="0.25">
      <c r="A16" s="58" t="s">
        <v>48</v>
      </c>
      <c r="B16" s="68"/>
      <c r="C16" s="60" t="s">
        <v>49</v>
      </c>
      <c r="D16" s="61" t="s">
        <v>50</v>
      </c>
      <c r="E16" s="64" t="s">
        <v>49</v>
      </c>
      <c r="F16" s="63" t="s">
        <v>51</v>
      </c>
      <c r="G16" s="64" t="s">
        <v>49</v>
      </c>
      <c r="H16" s="61" t="s">
        <v>51</v>
      </c>
      <c r="I16" s="69"/>
      <c r="J16" s="65"/>
      <c r="K16" s="6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7"/>
      <c r="Z16"/>
      <c r="AA16"/>
      <c r="AB16"/>
      <c r="AC16" s="20"/>
      <c r="AD16"/>
      <c r="AH16"/>
      <c r="AI16"/>
    </row>
    <row r="17" spans="1:35" ht="15.75" x14ac:dyDescent="0.25">
      <c r="A17" s="58"/>
      <c r="B17" s="68"/>
      <c r="C17" s="70"/>
      <c r="D17" s="61" t="s">
        <v>52</v>
      </c>
      <c r="E17" s="21"/>
      <c r="F17" s="63" t="s">
        <v>52</v>
      </c>
      <c r="G17" s="21"/>
      <c r="H17" s="61" t="s">
        <v>52</v>
      </c>
      <c r="I17" s="69"/>
      <c r="J17" s="65">
        <v>2</v>
      </c>
      <c r="K17" s="66" t="s">
        <v>53</v>
      </c>
      <c r="L17" s="56">
        <v>2515017.91</v>
      </c>
      <c r="M17" s="56">
        <v>3904.67</v>
      </c>
      <c r="N17" s="56">
        <v>7843.44</v>
      </c>
      <c r="O17" s="56">
        <v>0</v>
      </c>
      <c r="P17" s="56">
        <v>0</v>
      </c>
      <c r="Q17" s="56">
        <v>100639.17</v>
      </c>
      <c r="R17" s="56">
        <v>0</v>
      </c>
      <c r="S17" s="56">
        <f>T17+U17+V17+W17+X17</f>
        <v>0</v>
      </c>
      <c r="T17" s="56">
        <v>0</v>
      </c>
      <c r="U17" s="56">
        <v>0</v>
      </c>
      <c r="V17" s="56">
        <v>0</v>
      </c>
      <c r="W17" s="56">
        <v>0</v>
      </c>
      <c r="X17" s="67">
        <v>0</v>
      </c>
      <c r="Z17"/>
      <c r="AA17"/>
      <c r="AB17"/>
      <c r="AC17"/>
      <c r="AD17"/>
      <c r="AH17"/>
      <c r="AI17"/>
    </row>
    <row r="18" spans="1:35" ht="15.75" x14ac:dyDescent="0.25">
      <c r="A18" s="71"/>
      <c r="B18" s="72"/>
      <c r="C18" s="73" t="s">
        <v>36</v>
      </c>
      <c r="D18" s="74" t="s">
        <v>35</v>
      </c>
      <c r="E18" s="75" t="s">
        <v>36</v>
      </c>
      <c r="F18" s="63" t="s">
        <v>35</v>
      </c>
      <c r="G18" s="75" t="s">
        <v>36</v>
      </c>
      <c r="H18" s="74" t="s">
        <v>35</v>
      </c>
      <c r="I18" s="69"/>
      <c r="J18" s="65"/>
      <c r="K18" s="6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67"/>
      <c r="Z18"/>
      <c r="AA18"/>
      <c r="AB18"/>
      <c r="AC18"/>
      <c r="AD18"/>
      <c r="AH18" s="20"/>
      <c r="AI18"/>
    </row>
    <row r="19" spans="1:35" ht="16.5" customHeight="1" x14ac:dyDescent="0.25">
      <c r="A19" s="76" t="s">
        <v>54</v>
      </c>
      <c r="B19" s="59" t="s">
        <v>55</v>
      </c>
      <c r="C19" s="77">
        <f>D19*12*4411.275</f>
        <v>168334.25400000002</v>
      </c>
      <c r="D19" s="78">
        <v>3.18</v>
      </c>
      <c r="E19" s="79">
        <f>F19*12*4411.275</f>
        <v>168334.25400000002</v>
      </c>
      <c r="F19" s="80">
        <v>3.18</v>
      </c>
      <c r="G19" s="81">
        <f>C19-E19</f>
        <v>0</v>
      </c>
      <c r="H19" s="82">
        <f>D19-F19</f>
        <v>0</v>
      </c>
      <c r="I19" s="83"/>
      <c r="J19" s="65">
        <v>3</v>
      </c>
      <c r="K19" s="66" t="s">
        <v>56</v>
      </c>
      <c r="L19" s="56">
        <v>2487632.14</v>
      </c>
      <c r="M19" s="56">
        <v>4232.05</v>
      </c>
      <c r="N19" s="56">
        <v>7911.86</v>
      </c>
      <c r="O19" s="56">
        <v>3285.09</v>
      </c>
      <c r="P19" s="56">
        <v>2118.13</v>
      </c>
      <c r="Q19" s="56">
        <v>103572.21</v>
      </c>
      <c r="R19" s="56">
        <v>0</v>
      </c>
      <c r="S19" s="56">
        <f>T19+U19+V19+W19+X19</f>
        <v>6321.76</v>
      </c>
      <c r="T19" s="56">
        <v>67.5</v>
      </c>
      <c r="U19" s="56">
        <v>38.950000000000003</v>
      </c>
      <c r="V19" s="56">
        <v>82.49</v>
      </c>
      <c r="W19" s="56">
        <v>-1198.3699999999999</v>
      </c>
      <c r="X19" s="67">
        <v>7331.19</v>
      </c>
      <c r="Z19"/>
      <c r="AA19"/>
      <c r="AB19"/>
      <c r="AC19" s="20"/>
      <c r="AD19"/>
      <c r="AH19" s="20"/>
      <c r="AI19"/>
    </row>
    <row r="20" spans="1:35" ht="16.5" customHeight="1" x14ac:dyDescent="0.25">
      <c r="A20" s="76" t="s">
        <v>57</v>
      </c>
      <c r="B20" s="59" t="s">
        <v>58</v>
      </c>
      <c r="C20" s="64"/>
      <c r="D20" s="84"/>
      <c r="E20" s="85"/>
      <c r="F20" s="86"/>
      <c r="G20" s="64"/>
      <c r="H20" s="61"/>
      <c r="I20" s="69"/>
      <c r="J20" s="65"/>
      <c r="K20" s="6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67"/>
      <c r="Y20" s="28"/>
      <c r="Z20"/>
      <c r="AA20"/>
      <c r="AB20"/>
      <c r="AC20"/>
      <c r="AD20"/>
      <c r="AE20"/>
      <c r="AF20"/>
      <c r="AG20"/>
      <c r="AH20"/>
      <c r="AI20"/>
    </row>
    <row r="21" spans="1:35" ht="16.5" customHeight="1" x14ac:dyDescent="0.25">
      <c r="A21" s="76" t="s">
        <v>59</v>
      </c>
      <c r="B21" s="59" t="s">
        <v>60</v>
      </c>
      <c r="C21" s="64"/>
      <c r="D21" s="84"/>
      <c r="E21" s="85"/>
      <c r="F21" s="86"/>
      <c r="G21" s="64"/>
      <c r="H21" s="61"/>
      <c r="I21" s="69"/>
      <c r="J21" s="65">
        <v>4</v>
      </c>
      <c r="K21" s="66" t="s">
        <v>61</v>
      </c>
      <c r="L21" s="56">
        <f>L15+L17-L19</f>
        <v>589393.02</v>
      </c>
      <c r="M21" s="56">
        <f t="shared" ref="M21:X21" si="0">M15+M17-M19</f>
        <v>1187.6199999999999</v>
      </c>
      <c r="N21" s="56">
        <f t="shared" si="0"/>
        <v>6974.7399999999989</v>
      </c>
      <c r="O21" s="56">
        <f t="shared" si="0"/>
        <v>-801.02</v>
      </c>
      <c r="P21" s="56">
        <f t="shared" si="0"/>
        <v>-459.57000000000016</v>
      </c>
      <c r="Q21" s="56">
        <f t="shared" si="0"/>
        <v>44191.67</v>
      </c>
      <c r="R21" s="56">
        <f t="shared" si="0"/>
        <v>0</v>
      </c>
      <c r="S21" s="56">
        <f>T21+U21+V21+W21+X21</f>
        <v>277563.57</v>
      </c>
      <c r="T21" s="56">
        <f t="shared" si="0"/>
        <v>546.59</v>
      </c>
      <c r="U21" s="56">
        <f t="shared" si="0"/>
        <v>112.66000000000001</v>
      </c>
      <c r="V21" s="56">
        <f t="shared" si="0"/>
        <v>124.58</v>
      </c>
      <c r="W21" s="56">
        <f t="shared" si="0"/>
        <v>3688.88</v>
      </c>
      <c r="X21" s="67">
        <f t="shared" si="0"/>
        <v>273090.86</v>
      </c>
      <c r="Y21" s="28"/>
      <c r="Z21"/>
      <c r="AA21"/>
      <c r="AB21"/>
      <c r="AC21"/>
      <c r="AD21"/>
      <c r="AE21"/>
      <c r="AF21"/>
      <c r="AG21"/>
      <c r="AH21"/>
      <c r="AI21"/>
    </row>
    <row r="22" spans="1:35" ht="16.5" customHeight="1" x14ac:dyDescent="0.25">
      <c r="A22" s="76" t="s">
        <v>62</v>
      </c>
      <c r="B22" s="59" t="s">
        <v>63</v>
      </c>
      <c r="C22" s="64"/>
      <c r="D22" s="84"/>
      <c r="E22" s="85"/>
      <c r="F22" s="86"/>
      <c r="G22" s="64"/>
      <c r="H22" s="61"/>
      <c r="I22" s="69"/>
      <c r="J22" s="65"/>
      <c r="K22" s="66"/>
      <c r="L22" s="87"/>
      <c r="M22" s="87"/>
      <c r="N22" s="87"/>
      <c r="O22" s="87"/>
      <c r="P22" s="87"/>
      <c r="Q22" s="87"/>
      <c r="R22" s="87"/>
      <c r="S22" s="87"/>
      <c r="T22" s="56"/>
      <c r="U22" s="56"/>
      <c r="V22" s="56"/>
      <c r="W22" s="56"/>
      <c r="X22" s="67"/>
      <c r="Y22" s="28"/>
      <c r="Z22"/>
      <c r="AA22"/>
      <c r="AB22"/>
      <c r="AC22"/>
      <c r="AD22"/>
      <c r="AE22"/>
      <c r="AF22"/>
      <c r="AG22"/>
      <c r="AH22"/>
      <c r="AI22"/>
    </row>
    <row r="23" spans="1:35" ht="16.5" customHeight="1" x14ac:dyDescent="0.25">
      <c r="A23" s="58" t="s">
        <v>64</v>
      </c>
      <c r="B23" s="59" t="s">
        <v>65</v>
      </c>
      <c r="C23" s="64"/>
      <c r="D23" s="84"/>
      <c r="E23" s="85"/>
      <c r="F23" s="86"/>
      <c r="G23" s="64"/>
      <c r="H23" s="61"/>
      <c r="I23" s="69"/>
      <c r="J23" s="65">
        <v>5</v>
      </c>
      <c r="K23" s="66" t="s">
        <v>66</v>
      </c>
      <c r="L23" s="56">
        <f>E126</f>
        <v>2391044.2189999996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67"/>
      <c r="Y23" s="28"/>
      <c r="Z23"/>
      <c r="AA23"/>
      <c r="AB23"/>
      <c r="AC23"/>
      <c r="AD23"/>
      <c r="AE23"/>
      <c r="AF23"/>
      <c r="AG23"/>
      <c r="AH23"/>
      <c r="AI23"/>
    </row>
    <row r="24" spans="1:35" ht="16.5" customHeight="1" x14ac:dyDescent="0.25">
      <c r="A24" s="58" t="s">
        <v>67</v>
      </c>
      <c r="B24" s="59" t="s">
        <v>68</v>
      </c>
      <c r="C24" s="64"/>
      <c r="D24" s="84"/>
      <c r="E24" s="85"/>
      <c r="F24" s="86"/>
      <c r="G24" s="64"/>
      <c r="H24" s="61"/>
      <c r="I24" s="69"/>
      <c r="J24" s="65">
        <v>6</v>
      </c>
      <c r="K24" s="66" t="s">
        <v>69</v>
      </c>
      <c r="L24" s="56">
        <f>L17-L23</f>
        <v>123973.69100000057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67"/>
      <c r="Y24" s="28"/>
      <c r="Z24"/>
      <c r="AA24"/>
      <c r="AB24"/>
      <c r="AC24"/>
      <c r="AD24"/>
      <c r="AE24"/>
      <c r="AF24"/>
      <c r="AG24"/>
      <c r="AH24"/>
      <c r="AI24"/>
    </row>
    <row r="25" spans="1:35" ht="15.75" customHeight="1" x14ac:dyDescent="0.25">
      <c r="A25" s="58" t="s">
        <v>70</v>
      </c>
      <c r="B25" s="59" t="s">
        <v>1</v>
      </c>
      <c r="C25" s="64"/>
      <c r="D25" s="84"/>
      <c r="E25" s="85"/>
      <c r="F25" s="86"/>
      <c r="G25" s="64"/>
      <c r="H25" s="61"/>
      <c r="I25" s="69"/>
      <c r="J25" s="65"/>
      <c r="K25" s="66" t="s">
        <v>71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67"/>
      <c r="Y25" s="28"/>
      <c r="Z25"/>
      <c r="AA25"/>
      <c r="AB25"/>
      <c r="AC25"/>
      <c r="AD25"/>
      <c r="AE25"/>
      <c r="AF25"/>
      <c r="AG25"/>
      <c r="AH25"/>
      <c r="AI25"/>
    </row>
    <row r="26" spans="1:35" ht="15.75" customHeight="1" x14ac:dyDescent="0.25">
      <c r="A26" s="58" t="s">
        <v>72</v>
      </c>
      <c r="B26" s="59" t="s">
        <v>1</v>
      </c>
      <c r="C26" s="64"/>
      <c r="D26" s="84"/>
      <c r="E26" s="85"/>
      <c r="F26" s="86"/>
      <c r="G26" s="64"/>
      <c r="H26" s="61"/>
      <c r="I26" s="69"/>
      <c r="J26" s="65"/>
      <c r="K26" s="66" t="s">
        <v>73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67"/>
      <c r="Y26" s="28"/>
      <c r="Z26"/>
      <c r="AA26"/>
      <c r="AB26"/>
      <c r="AC26"/>
      <c r="AD26"/>
      <c r="AE26"/>
      <c r="AF26"/>
      <c r="AG26"/>
      <c r="AH26" s="88"/>
      <c r="AI26"/>
    </row>
    <row r="27" spans="1:35" ht="15.75" x14ac:dyDescent="0.25">
      <c r="A27" s="58" t="s">
        <v>74</v>
      </c>
      <c r="B27" s="59" t="s">
        <v>1</v>
      </c>
      <c r="C27" s="64"/>
      <c r="D27" s="84"/>
      <c r="E27" s="85"/>
      <c r="F27" s="86"/>
      <c r="G27" s="64"/>
      <c r="H27" s="61"/>
      <c r="I27" s="69"/>
      <c r="J27" s="65" t="s">
        <v>1</v>
      </c>
      <c r="K27" s="66" t="s">
        <v>1</v>
      </c>
      <c r="L27" s="89"/>
      <c r="M27" s="89"/>
      <c r="N27" s="89"/>
      <c r="O27" s="89"/>
      <c r="P27" s="89"/>
      <c r="Q27" s="89"/>
      <c r="R27" s="89"/>
      <c r="S27" s="56"/>
      <c r="T27" s="56"/>
      <c r="U27" s="56"/>
      <c r="V27" s="56"/>
      <c r="W27" s="56"/>
      <c r="X27" s="90"/>
      <c r="Y27" s="28"/>
      <c r="Z27"/>
      <c r="AA27"/>
      <c r="AB27"/>
      <c r="AC27"/>
      <c r="AD27"/>
      <c r="AE27"/>
      <c r="AF27"/>
      <c r="AG27"/>
      <c r="AH27"/>
      <c r="AI27"/>
    </row>
    <row r="28" spans="1:35" ht="15.75" x14ac:dyDescent="0.25">
      <c r="A28" s="58"/>
      <c r="B28" s="59"/>
      <c r="C28" s="75"/>
      <c r="D28" s="91"/>
      <c r="E28" s="92"/>
      <c r="F28" s="86"/>
      <c r="G28" s="64"/>
      <c r="H28" s="61"/>
      <c r="I28" s="69"/>
      <c r="J28" s="65">
        <v>7</v>
      </c>
      <c r="K28" s="66" t="s">
        <v>75</v>
      </c>
      <c r="L28" s="56">
        <f>L19-L23</f>
        <v>96587.921000000555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89"/>
      <c r="X28" s="90"/>
      <c r="Y28" s="28"/>
      <c r="Z28"/>
      <c r="AA28"/>
      <c r="AB28"/>
      <c r="AC28"/>
      <c r="AD28"/>
      <c r="AE28"/>
      <c r="AF28"/>
      <c r="AG28"/>
      <c r="AH28"/>
      <c r="AI28"/>
    </row>
    <row r="29" spans="1:35" ht="15.75" x14ac:dyDescent="0.25">
      <c r="A29" s="93" t="s">
        <v>76</v>
      </c>
      <c r="B29" s="94" t="s">
        <v>55</v>
      </c>
      <c r="C29" s="95">
        <f>D29*12*4411.275</f>
        <v>203800.905</v>
      </c>
      <c r="D29" s="96">
        <v>3.85</v>
      </c>
      <c r="E29" s="95">
        <f>F29*12*4411.275</f>
        <v>203800.905</v>
      </c>
      <c r="F29" s="80">
        <v>3.85</v>
      </c>
      <c r="G29" s="81">
        <f>C29-E29</f>
        <v>0</v>
      </c>
      <c r="H29" s="97">
        <f>D29-F29</f>
        <v>0</v>
      </c>
      <c r="I29" s="83"/>
      <c r="J29" s="65"/>
      <c r="K29" s="66" t="s">
        <v>77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/>
      <c r="Y29" s="28"/>
    </row>
    <row r="30" spans="1:35" ht="15.75" x14ac:dyDescent="0.25">
      <c r="A30" s="76" t="s">
        <v>78</v>
      </c>
      <c r="B30" s="98" t="s">
        <v>58</v>
      </c>
      <c r="C30" s="60"/>
      <c r="D30" s="84"/>
      <c r="E30" s="85"/>
      <c r="F30" s="86"/>
      <c r="G30" s="64"/>
      <c r="H30" s="61"/>
      <c r="I30" s="69"/>
      <c r="J30" s="99"/>
      <c r="K30" s="100"/>
      <c r="L30" s="56"/>
      <c r="M30" s="56"/>
      <c r="N30" s="56"/>
      <c r="O30" s="56"/>
      <c r="P30" s="56"/>
      <c r="Q30" s="56"/>
      <c r="R30" s="56"/>
      <c r="S30" s="89"/>
      <c r="T30" s="89"/>
      <c r="U30" s="89"/>
      <c r="V30" s="89"/>
      <c r="W30" s="89"/>
      <c r="X30" s="90"/>
    </row>
    <row r="31" spans="1:35" ht="15.75" x14ac:dyDescent="0.25">
      <c r="A31" s="76" t="s">
        <v>79</v>
      </c>
      <c r="B31" s="98" t="s">
        <v>60</v>
      </c>
      <c r="C31" s="60"/>
      <c r="D31" s="84"/>
      <c r="E31" s="85"/>
      <c r="F31" s="86"/>
      <c r="G31" s="64"/>
      <c r="H31" s="61"/>
      <c r="I31" s="69"/>
      <c r="J31" s="101" t="s">
        <v>80</v>
      </c>
      <c r="K31" s="42" t="s">
        <v>81</v>
      </c>
      <c r="L31" s="102">
        <f>L13+L28</f>
        <v>-83409.478999999439</v>
      </c>
      <c r="M31" s="102"/>
      <c r="N31" s="102"/>
      <c r="O31" s="102"/>
      <c r="P31" s="102"/>
      <c r="Q31" s="102"/>
      <c r="R31" s="102"/>
      <c r="S31" s="56"/>
      <c r="T31" s="56"/>
      <c r="U31" s="56"/>
      <c r="V31" s="56"/>
      <c r="W31" s="56"/>
      <c r="X31" s="67"/>
    </row>
    <row r="32" spans="1:35" ht="15.75" x14ac:dyDescent="0.25">
      <c r="A32" s="76" t="s">
        <v>82</v>
      </c>
      <c r="B32" s="98" t="s">
        <v>83</v>
      </c>
      <c r="C32" s="60"/>
      <c r="D32" s="84"/>
      <c r="E32" s="85"/>
      <c r="F32" s="86"/>
      <c r="G32" s="64"/>
      <c r="H32" s="61"/>
      <c r="I32" s="69"/>
      <c r="J32" s="65"/>
      <c r="K32" s="42" t="s">
        <v>1</v>
      </c>
      <c r="L32" s="56"/>
      <c r="M32" s="89"/>
      <c r="N32" s="89"/>
      <c r="O32" s="89"/>
      <c r="P32" s="89"/>
      <c r="Q32" s="89"/>
      <c r="R32" s="89"/>
      <c r="S32" s="56"/>
      <c r="T32" s="56"/>
      <c r="U32" s="56"/>
      <c r="V32" s="56"/>
      <c r="W32" s="56"/>
      <c r="X32" s="67"/>
    </row>
    <row r="33" spans="1:24" ht="15.75" x14ac:dyDescent="0.25">
      <c r="A33" s="76" t="s">
        <v>84</v>
      </c>
      <c r="B33" s="98" t="s">
        <v>85</v>
      </c>
      <c r="C33" s="60"/>
      <c r="D33" s="84"/>
      <c r="E33" s="85"/>
      <c r="F33" s="86"/>
      <c r="G33" s="64"/>
      <c r="H33" s="61"/>
      <c r="I33" s="69"/>
      <c r="J33" s="65"/>
      <c r="K33" s="42" t="s">
        <v>86</v>
      </c>
      <c r="L33" s="89"/>
      <c r="M33" s="89"/>
      <c r="N33" s="89"/>
      <c r="O33" s="89"/>
      <c r="P33" s="89"/>
      <c r="Q33" s="89"/>
      <c r="R33" s="89"/>
      <c r="S33" s="56"/>
      <c r="T33" s="56"/>
      <c r="U33" s="56"/>
      <c r="V33" s="56"/>
      <c r="W33" s="56"/>
      <c r="X33" s="67"/>
    </row>
    <row r="34" spans="1:24" ht="15.75" x14ac:dyDescent="0.25">
      <c r="A34" s="76" t="s">
        <v>87</v>
      </c>
      <c r="B34" s="98" t="s">
        <v>88</v>
      </c>
      <c r="C34" s="60"/>
      <c r="D34" s="84"/>
      <c r="E34" s="85"/>
      <c r="F34" s="86"/>
      <c r="G34" s="64"/>
      <c r="H34" s="61"/>
      <c r="I34" s="69"/>
      <c r="J34" s="65"/>
      <c r="K34" s="42" t="s">
        <v>89</v>
      </c>
      <c r="L34" s="102">
        <f>9570+20010</f>
        <v>29580</v>
      </c>
      <c r="M34" s="103"/>
      <c r="N34" s="103"/>
      <c r="O34" s="103"/>
      <c r="P34" s="103"/>
      <c r="Q34" s="103"/>
      <c r="R34" s="103"/>
      <c r="S34" s="56"/>
      <c r="T34" s="56"/>
      <c r="U34" s="56"/>
      <c r="V34" s="56"/>
      <c r="W34" s="56"/>
      <c r="X34" s="67"/>
    </row>
    <row r="35" spans="1:24" ht="15.75" x14ac:dyDescent="0.25">
      <c r="A35" s="58" t="s">
        <v>64</v>
      </c>
      <c r="B35" s="98" t="s">
        <v>90</v>
      </c>
      <c r="C35" s="60"/>
      <c r="D35" s="84"/>
      <c r="E35" s="85"/>
      <c r="F35" s="86"/>
      <c r="G35" s="64"/>
      <c r="H35" s="61"/>
      <c r="I35" s="69"/>
      <c r="J35" s="65">
        <v>1</v>
      </c>
      <c r="K35" s="104" t="s">
        <v>91</v>
      </c>
      <c r="L35" s="56">
        <v>20000</v>
      </c>
      <c r="M35" s="89"/>
      <c r="N35" s="89"/>
      <c r="O35" s="89"/>
      <c r="P35" s="89"/>
      <c r="Q35" s="89"/>
      <c r="R35" s="89"/>
      <c r="S35" s="56"/>
      <c r="T35" s="56"/>
      <c r="U35" s="56"/>
      <c r="V35" s="56"/>
      <c r="W35" s="56"/>
      <c r="X35" s="67"/>
    </row>
    <row r="36" spans="1:24" ht="15.75" x14ac:dyDescent="0.25">
      <c r="A36" s="58" t="s">
        <v>67</v>
      </c>
      <c r="B36" s="98" t="s">
        <v>92</v>
      </c>
      <c r="C36" s="60"/>
      <c r="D36" s="84"/>
      <c r="E36" s="85"/>
      <c r="F36" s="86"/>
      <c r="G36" s="64"/>
      <c r="H36" s="61"/>
      <c r="I36" s="69"/>
      <c r="J36" s="65"/>
      <c r="K36" s="66"/>
      <c r="L36" s="56"/>
      <c r="M36" s="89"/>
      <c r="N36" s="89"/>
      <c r="O36" s="89"/>
      <c r="P36" s="89"/>
      <c r="Q36" s="89"/>
      <c r="R36" s="89"/>
      <c r="S36" s="56"/>
      <c r="T36" s="56"/>
      <c r="U36" s="56"/>
      <c r="V36" s="56"/>
      <c r="W36" s="56"/>
      <c r="X36" s="67"/>
    </row>
    <row r="37" spans="1:24" ht="15.75" x14ac:dyDescent="0.25">
      <c r="A37" s="58" t="s">
        <v>70</v>
      </c>
      <c r="B37" s="98" t="s">
        <v>93</v>
      </c>
      <c r="C37" s="60"/>
      <c r="D37" s="84"/>
      <c r="E37" s="85"/>
      <c r="F37" s="86"/>
      <c r="G37" s="64"/>
      <c r="H37" s="61"/>
      <c r="I37" s="69"/>
      <c r="J37" s="65"/>
      <c r="K37" s="42" t="s">
        <v>94</v>
      </c>
      <c r="L37" s="102">
        <f>L34-L35</f>
        <v>9580</v>
      </c>
      <c r="M37" s="89"/>
      <c r="N37" s="89"/>
      <c r="O37" s="89"/>
      <c r="P37" s="89"/>
      <c r="Q37" s="89"/>
      <c r="R37" s="89"/>
      <c r="S37" s="56"/>
      <c r="T37" s="56"/>
      <c r="U37" s="56"/>
      <c r="V37" s="56"/>
      <c r="W37" s="56"/>
      <c r="X37" s="67"/>
    </row>
    <row r="38" spans="1:24" x14ac:dyDescent="0.25">
      <c r="A38" s="58" t="s">
        <v>72</v>
      </c>
      <c r="B38" s="98" t="s">
        <v>95</v>
      </c>
      <c r="C38" s="60"/>
      <c r="D38" s="84"/>
      <c r="E38" s="85"/>
      <c r="F38" s="86"/>
      <c r="G38" s="64"/>
      <c r="H38" s="61"/>
      <c r="I38" s="69"/>
      <c r="J38" s="105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7"/>
    </row>
    <row r="39" spans="1:24" ht="15.75" x14ac:dyDescent="0.25">
      <c r="A39" s="58" t="s">
        <v>74</v>
      </c>
      <c r="B39" s="98" t="s">
        <v>96</v>
      </c>
      <c r="C39" s="60"/>
      <c r="D39" s="84"/>
      <c r="E39" s="85"/>
      <c r="F39" s="86"/>
      <c r="G39" s="64"/>
      <c r="H39" s="61"/>
      <c r="I39" s="69"/>
      <c r="J39" s="65"/>
      <c r="K39" s="42" t="s">
        <v>97</v>
      </c>
      <c r="L39" s="89"/>
      <c r="M39" s="89"/>
      <c r="N39" s="89"/>
      <c r="O39" s="89"/>
      <c r="P39" s="89"/>
      <c r="Q39" s="89"/>
      <c r="R39" s="89"/>
      <c r="S39" s="56"/>
      <c r="T39" s="56"/>
      <c r="U39" s="56"/>
      <c r="V39" s="56"/>
      <c r="W39" s="56"/>
      <c r="X39" s="67"/>
    </row>
    <row r="40" spans="1:24" ht="16.5" thickBot="1" x14ac:dyDescent="0.3">
      <c r="A40" s="58"/>
      <c r="B40" s="98" t="s">
        <v>98</v>
      </c>
      <c r="C40" s="60"/>
      <c r="D40" s="84"/>
      <c r="E40" s="85"/>
      <c r="F40" s="86"/>
      <c r="G40" s="64"/>
      <c r="H40" s="61"/>
      <c r="I40" s="69"/>
      <c r="J40" s="108"/>
      <c r="K40" s="109" t="s">
        <v>99</v>
      </c>
      <c r="L40" s="109"/>
      <c r="M40" s="109"/>
      <c r="N40" s="109"/>
      <c r="O40" s="109"/>
      <c r="P40" s="109"/>
      <c r="Q40" s="109"/>
      <c r="R40" s="109"/>
      <c r="S40" s="110"/>
      <c r="T40" s="110"/>
      <c r="U40" s="110"/>
      <c r="V40" s="110"/>
      <c r="W40" s="110"/>
      <c r="X40" s="111"/>
    </row>
    <row r="41" spans="1:24" ht="15.75" x14ac:dyDescent="0.25">
      <c r="A41" s="58"/>
      <c r="B41" s="98" t="s">
        <v>100</v>
      </c>
      <c r="C41" s="60"/>
      <c r="D41" s="84"/>
      <c r="E41" s="85"/>
      <c r="F41" s="86"/>
      <c r="G41" s="64"/>
      <c r="H41" s="61"/>
      <c r="I41" s="69"/>
      <c r="K41" s="3"/>
      <c r="L41" s="3"/>
      <c r="M41" s="3"/>
      <c r="N41" s="3"/>
      <c r="O41" s="3"/>
      <c r="P41" s="3"/>
      <c r="Q41" s="3"/>
      <c r="R41" s="3"/>
      <c r="S41" s="112"/>
      <c r="T41" s="112"/>
      <c r="U41" s="112"/>
      <c r="V41" s="112"/>
      <c r="W41" s="112"/>
      <c r="X41" s="3"/>
    </row>
    <row r="42" spans="1:24" ht="15.75" x14ac:dyDescent="0.25">
      <c r="A42" s="58"/>
      <c r="B42" s="98" t="s">
        <v>101</v>
      </c>
      <c r="C42" s="60"/>
      <c r="D42" s="84"/>
      <c r="E42" s="85"/>
      <c r="F42" s="86"/>
      <c r="G42" s="64"/>
      <c r="H42" s="61"/>
      <c r="I42" s="69"/>
      <c r="K42" s="3" t="s">
        <v>1</v>
      </c>
      <c r="L42" s="3"/>
      <c r="M42" s="3"/>
      <c r="N42" s="3"/>
      <c r="O42" s="3"/>
      <c r="P42" s="3"/>
      <c r="Q42" s="3"/>
      <c r="R42" s="3"/>
      <c r="S42" s="112"/>
      <c r="T42" s="112"/>
      <c r="U42" s="112"/>
      <c r="V42" s="112"/>
      <c r="W42" s="3"/>
      <c r="X42" s="3"/>
    </row>
    <row r="43" spans="1:24" ht="15.75" x14ac:dyDescent="0.25">
      <c r="A43" s="71"/>
      <c r="B43" s="72"/>
      <c r="C43" s="73"/>
      <c r="D43" s="91"/>
      <c r="E43" s="92"/>
      <c r="F43" s="113"/>
      <c r="G43" s="75"/>
      <c r="H43" s="74"/>
      <c r="I43" s="6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x14ac:dyDescent="0.25">
      <c r="A44" s="93" t="s">
        <v>102</v>
      </c>
      <c r="B44" s="114" t="s">
        <v>103</v>
      </c>
      <c r="C44" s="77">
        <f>D44*12*4411.275</f>
        <v>70933.301999999996</v>
      </c>
      <c r="D44" s="78">
        <v>1.34</v>
      </c>
      <c r="E44" s="79">
        <f>F44*12*4411.275</f>
        <v>70933.301999999996</v>
      </c>
      <c r="F44" s="78">
        <v>1.34</v>
      </c>
      <c r="G44" s="81">
        <f>C44-E44</f>
        <v>0</v>
      </c>
      <c r="H44" s="97">
        <f>D44-F44</f>
        <v>0</v>
      </c>
      <c r="I44" s="83"/>
      <c r="K44" s="3" t="s">
        <v>104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x14ac:dyDescent="0.25">
      <c r="A45" s="76" t="s">
        <v>105</v>
      </c>
      <c r="B45" s="59" t="s">
        <v>106</v>
      </c>
      <c r="C45" s="115"/>
      <c r="D45" s="84" t="s">
        <v>1</v>
      </c>
      <c r="E45" s="116"/>
      <c r="F45" s="84" t="s">
        <v>1</v>
      </c>
      <c r="G45" s="115"/>
      <c r="H45" s="117" t="s">
        <v>1</v>
      </c>
      <c r="I45" s="6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x14ac:dyDescent="0.25">
      <c r="A46" s="76" t="s">
        <v>78</v>
      </c>
      <c r="B46" s="59" t="s">
        <v>107</v>
      </c>
      <c r="C46" s="115"/>
      <c r="D46" s="84"/>
      <c r="E46" s="116"/>
      <c r="F46" s="84"/>
      <c r="G46" s="115"/>
      <c r="H46" s="117"/>
      <c r="I46" s="69"/>
      <c r="K46" s="3"/>
      <c r="L46" s="3"/>
      <c r="M46" s="3"/>
      <c r="N46" s="3"/>
      <c r="O46" s="3"/>
      <c r="P46" s="3"/>
      <c r="Q46" s="3"/>
      <c r="R46" s="3"/>
      <c r="S46" s="112"/>
      <c r="T46" s="112"/>
      <c r="U46" s="112"/>
      <c r="V46" s="112"/>
      <c r="W46" s="112"/>
      <c r="X46" s="112"/>
    </row>
    <row r="47" spans="1:24" ht="15.75" x14ac:dyDescent="0.25">
      <c r="A47" s="76"/>
      <c r="B47" s="59"/>
      <c r="C47" s="118"/>
      <c r="D47" s="91"/>
      <c r="E47" s="119"/>
      <c r="F47" s="84"/>
      <c r="G47" s="115"/>
      <c r="H47" s="117"/>
      <c r="I47" s="69"/>
      <c r="K47" s="3"/>
      <c r="M47" s="20"/>
      <c r="N47" s="20"/>
      <c r="O47" s="20"/>
      <c r="P47" s="20"/>
      <c r="Q47" s="20"/>
      <c r="R47" s="20"/>
      <c r="S47" s="112"/>
      <c r="T47" s="112"/>
      <c r="U47" s="112"/>
      <c r="V47" s="112"/>
    </row>
    <row r="48" spans="1:24" x14ac:dyDescent="0.25">
      <c r="A48" s="93" t="s">
        <v>108</v>
      </c>
      <c r="B48" s="114"/>
      <c r="C48" s="77">
        <f>D48*12*4411.275</f>
        <v>49229.828999999998</v>
      </c>
      <c r="D48" s="96">
        <v>0.93</v>
      </c>
      <c r="E48" s="95">
        <f>F48*12*4411.275</f>
        <v>49229.828999999998</v>
      </c>
      <c r="F48" s="78">
        <v>0.93</v>
      </c>
      <c r="G48" s="81">
        <f>C48-E48</f>
        <v>0</v>
      </c>
      <c r="H48" s="97">
        <f>D48-F48</f>
        <v>0</v>
      </c>
      <c r="I48" s="83"/>
    </row>
    <row r="49" spans="1:9" x14ac:dyDescent="0.25">
      <c r="A49" s="76" t="s">
        <v>109</v>
      </c>
      <c r="B49" s="59" t="s">
        <v>110</v>
      </c>
      <c r="C49" s="120"/>
      <c r="D49" s="96"/>
      <c r="E49" s="116"/>
      <c r="F49" s="121"/>
      <c r="G49" s="115"/>
      <c r="H49" s="117"/>
      <c r="I49" s="69"/>
    </row>
    <row r="50" spans="1:9" x14ac:dyDescent="0.25">
      <c r="A50" s="122" t="s">
        <v>111</v>
      </c>
      <c r="B50" s="123"/>
      <c r="C50" s="124"/>
      <c r="D50" s="91"/>
      <c r="E50" s="119"/>
      <c r="F50" s="113"/>
      <c r="G50" s="118"/>
      <c r="H50" s="125"/>
      <c r="I50" s="83"/>
    </row>
    <row r="51" spans="1:9" x14ac:dyDescent="0.25">
      <c r="A51" s="126" t="s">
        <v>112</v>
      </c>
      <c r="B51" s="59" t="s">
        <v>113</v>
      </c>
      <c r="C51" s="77">
        <f>D51*12*4411.275</f>
        <v>254618.79299999998</v>
      </c>
      <c r="D51" s="78">
        <v>4.8099999999999996</v>
      </c>
      <c r="E51" s="79">
        <f>F51*12*4411.275</f>
        <v>254618.79299999998</v>
      </c>
      <c r="F51" s="96">
        <v>4.8099999999999996</v>
      </c>
      <c r="G51" s="81">
        <f>C51-E51</f>
        <v>0</v>
      </c>
      <c r="H51" s="97">
        <f>D51-F51</f>
        <v>0</v>
      </c>
      <c r="I51" s="83"/>
    </row>
    <row r="52" spans="1:9" x14ac:dyDescent="0.25">
      <c r="A52" s="127" t="s">
        <v>114</v>
      </c>
      <c r="B52" s="59" t="s">
        <v>115</v>
      </c>
      <c r="C52" s="128"/>
      <c r="D52" s="96"/>
      <c r="E52" s="116"/>
      <c r="F52" s="121"/>
      <c r="G52" s="128"/>
      <c r="H52" s="82"/>
      <c r="I52" s="69"/>
    </row>
    <row r="53" spans="1:9" x14ac:dyDescent="0.25">
      <c r="A53" s="127" t="s">
        <v>116</v>
      </c>
      <c r="B53" s="59" t="s">
        <v>117</v>
      </c>
      <c r="C53" s="129"/>
      <c r="D53" s="96"/>
      <c r="E53" s="85"/>
      <c r="F53" s="121"/>
      <c r="G53" s="129"/>
      <c r="H53" s="130"/>
      <c r="I53" s="69"/>
    </row>
    <row r="54" spans="1:9" x14ac:dyDescent="0.25">
      <c r="A54" s="58" t="s">
        <v>64</v>
      </c>
      <c r="B54" s="59" t="s">
        <v>118</v>
      </c>
      <c r="C54" s="129"/>
      <c r="D54" s="96"/>
      <c r="E54" s="85"/>
      <c r="F54" s="121"/>
      <c r="G54" s="129"/>
      <c r="H54" s="130"/>
      <c r="I54" s="69"/>
    </row>
    <row r="55" spans="1:9" x14ac:dyDescent="0.25">
      <c r="A55" s="58" t="s">
        <v>67</v>
      </c>
      <c r="B55" s="59" t="s">
        <v>119</v>
      </c>
      <c r="C55" s="129"/>
      <c r="D55" s="96"/>
      <c r="E55" s="85"/>
      <c r="F55" s="121"/>
      <c r="G55" s="129"/>
      <c r="H55" s="130"/>
      <c r="I55" s="69"/>
    </row>
    <row r="56" spans="1:9" x14ac:dyDescent="0.25">
      <c r="A56" s="58" t="s">
        <v>70</v>
      </c>
      <c r="B56" s="59" t="s">
        <v>120</v>
      </c>
      <c r="C56" s="129"/>
      <c r="D56" s="96"/>
      <c r="E56" s="85"/>
      <c r="F56" s="121"/>
      <c r="G56" s="129"/>
      <c r="H56" s="130"/>
      <c r="I56" s="69"/>
    </row>
    <row r="57" spans="1:9" x14ac:dyDescent="0.25">
      <c r="A57" s="58" t="s">
        <v>72</v>
      </c>
      <c r="B57" s="59" t="s">
        <v>121</v>
      </c>
      <c r="C57" s="129"/>
      <c r="D57" s="96"/>
      <c r="E57" s="85"/>
      <c r="F57" s="121"/>
      <c r="G57" s="129"/>
      <c r="H57" s="130"/>
      <c r="I57" s="83"/>
    </row>
    <row r="58" spans="1:9" x14ac:dyDescent="0.25">
      <c r="A58" s="58" t="s">
        <v>74</v>
      </c>
      <c r="B58" s="59" t="s">
        <v>122</v>
      </c>
      <c r="C58" s="129"/>
      <c r="D58" s="96"/>
      <c r="E58" s="85"/>
      <c r="F58" s="121"/>
      <c r="G58" s="129"/>
      <c r="H58" s="130"/>
      <c r="I58" s="83"/>
    </row>
    <row r="59" spans="1:9" x14ac:dyDescent="0.25">
      <c r="A59" s="58"/>
      <c r="B59" s="59" t="s">
        <v>123</v>
      </c>
      <c r="C59" s="129"/>
      <c r="D59" s="96"/>
      <c r="E59" s="85"/>
      <c r="F59" s="121"/>
      <c r="G59" s="129"/>
      <c r="H59" s="130"/>
      <c r="I59" s="83"/>
    </row>
    <row r="60" spans="1:9" x14ac:dyDescent="0.25">
      <c r="A60" s="58"/>
      <c r="B60" s="59" t="s">
        <v>124</v>
      </c>
      <c r="C60" s="129"/>
      <c r="D60" s="96"/>
      <c r="E60" s="85"/>
      <c r="F60" s="121"/>
      <c r="G60" s="129"/>
      <c r="H60" s="130"/>
      <c r="I60" s="83"/>
    </row>
    <row r="61" spans="1:9" x14ac:dyDescent="0.25">
      <c r="A61" s="58"/>
      <c r="B61" s="59" t="s">
        <v>125</v>
      </c>
      <c r="C61" s="75"/>
      <c r="D61" s="91"/>
      <c r="E61" s="92"/>
      <c r="F61" s="86"/>
      <c r="G61" s="64"/>
      <c r="H61" s="61"/>
      <c r="I61" s="83"/>
    </row>
    <row r="62" spans="1:9" x14ac:dyDescent="0.25">
      <c r="A62" s="126" t="s">
        <v>126</v>
      </c>
      <c r="B62" s="114" t="s">
        <v>127</v>
      </c>
      <c r="C62" s="95">
        <f>D62*12*4411.275</f>
        <v>456831.63899999997</v>
      </c>
      <c r="D62" s="96">
        <v>8.6300000000000008</v>
      </c>
      <c r="E62" s="95">
        <f>F62*12*4411.275</f>
        <v>456831.63899999997</v>
      </c>
      <c r="F62" s="78">
        <v>8.6300000000000008</v>
      </c>
      <c r="G62" s="81">
        <f>C62-E62</f>
        <v>0</v>
      </c>
      <c r="H62" s="97">
        <f>D62-F62</f>
        <v>0</v>
      </c>
      <c r="I62" s="83"/>
    </row>
    <row r="63" spans="1:9" x14ac:dyDescent="0.25">
      <c r="A63" s="127" t="s">
        <v>128</v>
      </c>
      <c r="B63" s="59" t="s">
        <v>129</v>
      </c>
      <c r="C63" s="131"/>
      <c r="D63" s="84"/>
      <c r="E63" s="116"/>
      <c r="F63" s="86"/>
      <c r="G63" s="115"/>
      <c r="H63" s="117"/>
      <c r="I63" s="83"/>
    </row>
    <row r="64" spans="1:9" x14ac:dyDescent="0.25">
      <c r="A64" s="127" t="s">
        <v>130</v>
      </c>
      <c r="B64" s="59" t="s">
        <v>131</v>
      </c>
      <c r="C64" s="131"/>
      <c r="D64" s="84"/>
      <c r="E64" s="116"/>
      <c r="F64" s="86"/>
      <c r="G64" s="115"/>
      <c r="H64" s="117"/>
      <c r="I64" s="83"/>
    </row>
    <row r="65" spans="1:9" x14ac:dyDescent="0.25">
      <c r="A65" s="58"/>
      <c r="B65" s="59"/>
      <c r="C65" s="60"/>
      <c r="D65" s="84"/>
      <c r="E65" s="85"/>
      <c r="F65" s="86"/>
      <c r="G65" s="64"/>
      <c r="H65" s="61"/>
      <c r="I65" s="83"/>
    </row>
    <row r="66" spans="1:9" x14ac:dyDescent="0.25">
      <c r="A66" s="132" t="s">
        <v>132</v>
      </c>
      <c r="B66" s="133" t="s">
        <v>133</v>
      </c>
      <c r="C66" s="134"/>
      <c r="D66" s="135"/>
      <c r="E66" s="136"/>
      <c r="F66" s="135"/>
      <c r="G66" s="137"/>
      <c r="H66" s="138"/>
      <c r="I66" s="83"/>
    </row>
    <row r="67" spans="1:9" x14ac:dyDescent="0.25">
      <c r="A67" s="139" t="s">
        <v>134</v>
      </c>
      <c r="B67" s="140" t="s">
        <v>135</v>
      </c>
      <c r="C67" s="60"/>
      <c r="D67" s="53"/>
      <c r="E67" s="85"/>
      <c r="F67" s="86"/>
      <c r="G67" s="64"/>
      <c r="H67" s="61"/>
      <c r="I67" s="69"/>
    </row>
    <row r="68" spans="1:9" x14ac:dyDescent="0.25">
      <c r="A68" s="141" t="s">
        <v>136</v>
      </c>
      <c r="B68" s="140" t="s">
        <v>137</v>
      </c>
      <c r="C68" s="60"/>
      <c r="D68" s="53"/>
      <c r="E68" s="85"/>
      <c r="F68" s="86"/>
      <c r="G68" s="64"/>
      <c r="H68" s="61"/>
      <c r="I68" s="69"/>
    </row>
    <row r="69" spans="1:9" x14ac:dyDescent="0.25">
      <c r="A69" s="58"/>
      <c r="B69" s="140" t="s">
        <v>138</v>
      </c>
      <c r="C69" s="60"/>
      <c r="D69" s="53"/>
      <c r="E69" s="85"/>
      <c r="F69" s="86"/>
      <c r="G69" s="64"/>
      <c r="H69" s="61"/>
      <c r="I69" s="69"/>
    </row>
    <row r="70" spans="1:9" x14ac:dyDescent="0.25">
      <c r="A70" s="58"/>
      <c r="B70" s="140" t="s">
        <v>139</v>
      </c>
      <c r="C70" s="60"/>
      <c r="D70" s="53"/>
      <c r="E70" s="85"/>
      <c r="F70" s="86"/>
      <c r="G70" s="64"/>
      <c r="H70" s="61"/>
      <c r="I70" s="69"/>
    </row>
    <row r="71" spans="1:9" x14ac:dyDescent="0.25">
      <c r="A71" s="58"/>
      <c r="B71" s="140" t="s">
        <v>140</v>
      </c>
      <c r="C71" s="60"/>
      <c r="D71" s="53"/>
      <c r="E71" s="85"/>
      <c r="F71" s="86"/>
      <c r="G71" s="64"/>
      <c r="H71" s="61"/>
      <c r="I71" s="69"/>
    </row>
    <row r="72" spans="1:9" x14ac:dyDescent="0.25">
      <c r="A72" s="58"/>
      <c r="B72" s="140" t="s">
        <v>141</v>
      </c>
      <c r="C72" s="60"/>
      <c r="D72" s="53"/>
      <c r="E72" s="85"/>
      <c r="F72" s="86"/>
      <c r="G72" s="64"/>
      <c r="H72" s="61"/>
      <c r="I72" s="83"/>
    </row>
    <row r="73" spans="1:9" x14ac:dyDescent="0.25">
      <c r="A73" s="58"/>
      <c r="B73" s="59" t="s">
        <v>142</v>
      </c>
      <c r="C73" s="60"/>
      <c r="D73" s="53"/>
      <c r="E73" s="85"/>
      <c r="F73" s="86"/>
      <c r="G73" s="64"/>
      <c r="H73" s="61"/>
      <c r="I73" s="69"/>
    </row>
    <row r="74" spans="1:9" x14ac:dyDescent="0.25">
      <c r="A74" s="58"/>
      <c r="B74" s="59"/>
      <c r="C74" s="60"/>
      <c r="D74" s="53"/>
      <c r="E74" s="85"/>
      <c r="F74" s="86"/>
      <c r="G74" s="64"/>
      <c r="H74" s="61"/>
      <c r="I74" s="69"/>
    </row>
    <row r="75" spans="1:9" x14ac:dyDescent="0.25">
      <c r="A75" s="58"/>
      <c r="B75" s="59"/>
      <c r="C75" s="60"/>
      <c r="D75" s="53"/>
      <c r="E75" s="85"/>
      <c r="F75" s="86"/>
      <c r="G75" s="64"/>
      <c r="H75" s="61"/>
      <c r="I75" s="69"/>
    </row>
    <row r="76" spans="1:9" x14ac:dyDescent="0.25">
      <c r="A76" s="58"/>
      <c r="B76" s="59"/>
      <c r="C76" s="60"/>
      <c r="D76" s="53"/>
      <c r="E76" s="85"/>
      <c r="F76" s="86"/>
      <c r="G76" s="64"/>
      <c r="H76" s="61"/>
      <c r="I76" s="69"/>
    </row>
    <row r="77" spans="1:9" x14ac:dyDescent="0.25">
      <c r="A77" s="58"/>
      <c r="B77" s="59"/>
      <c r="C77" s="60"/>
      <c r="D77" s="53"/>
      <c r="E77" s="85"/>
      <c r="F77" s="86"/>
      <c r="G77" s="64"/>
      <c r="H77" s="61"/>
      <c r="I77" s="69"/>
    </row>
    <row r="78" spans="1:9" x14ac:dyDescent="0.25">
      <c r="A78" s="58"/>
      <c r="B78" s="59"/>
      <c r="C78" s="60"/>
      <c r="D78" s="53"/>
      <c r="E78" s="85"/>
      <c r="F78" s="86"/>
      <c r="G78" s="64"/>
      <c r="H78" s="61"/>
      <c r="I78" s="69"/>
    </row>
    <row r="79" spans="1:9" x14ac:dyDescent="0.25">
      <c r="A79" s="71"/>
      <c r="B79" s="142"/>
      <c r="C79" s="73"/>
      <c r="D79" s="113"/>
      <c r="E79" s="92"/>
      <c r="F79" s="113"/>
      <c r="G79" s="75"/>
      <c r="H79" s="74"/>
      <c r="I79" s="69"/>
    </row>
    <row r="80" spans="1:9" x14ac:dyDescent="0.25">
      <c r="A80" s="143" t="s">
        <v>143</v>
      </c>
      <c r="B80" s="133" t="s">
        <v>144</v>
      </c>
      <c r="C80" s="134"/>
      <c r="D80" s="135"/>
      <c r="E80" s="136"/>
      <c r="F80" s="135"/>
      <c r="G80" s="137"/>
      <c r="H80" s="138"/>
      <c r="I80" s="69"/>
    </row>
    <row r="81" spans="1:9" x14ac:dyDescent="0.25">
      <c r="A81" s="58" t="s">
        <v>134</v>
      </c>
      <c r="B81" s="140" t="s">
        <v>145</v>
      </c>
      <c r="C81" s="60"/>
      <c r="D81" s="53"/>
      <c r="E81" s="85"/>
      <c r="F81" s="86"/>
      <c r="G81" s="64"/>
      <c r="H81" s="61"/>
      <c r="I81" s="69"/>
    </row>
    <row r="82" spans="1:9" x14ac:dyDescent="0.25">
      <c r="A82" s="58" t="s">
        <v>146</v>
      </c>
      <c r="B82" s="140" t="s">
        <v>147</v>
      </c>
      <c r="C82" s="60"/>
      <c r="D82" s="53"/>
      <c r="E82" s="85"/>
      <c r="F82" s="86"/>
      <c r="G82" s="64"/>
      <c r="H82" s="61"/>
      <c r="I82" s="69"/>
    </row>
    <row r="83" spans="1:9" x14ac:dyDescent="0.25">
      <c r="A83" s="58"/>
      <c r="B83" s="140" t="s">
        <v>148</v>
      </c>
      <c r="C83" s="60"/>
      <c r="D83" s="53"/>
      <c r="E83" s="85"/>
      <c r="F83" s="86"/>
      <c r="G83" s="64"/>
      <c r="H83" s="61"/>
      <c r="I83" s="69"/>
    </row>
    <row r="84" spans="1:9" x14ac:dyDescent="0.25">
      <c r="A84" s="58"/>
      <c r="B84" s="140" t="s">
        <v>149</v>
      </c>
      <c r="C84" s="60"/>
      <c r="D84" s="53"/>
      <c r="E84" s="85"/>
      <c r="F84" s="86"/>
      <c r="G84" s="64"/>
      <c r="H84" s="61"/>
      <c r="I84" s="69"/>
    </row>
    <row r="85" spans="1:9" x14ac:dyDescent="0.25">
      <c r="A85" s="58"/>
      <c r="B85" s="140" t="s">
        <v>139</v>
      </c>
      <c r="C85" s="60"/>
      <c r="D85" s="53"/>
      <c r="E85" s="85"/>
      <c r="F85" s="86"/>
      <c r="G85" s="64"/>
      <c r="H85" s="61"/>
      <c r="I85" s="69"/>
    </row>
    <row r="86" spans="1:9" x14ac:dyDescent="0.25">
      <c r="A86" s="58"/>
      <c r="B86" s="140" t="s">
        <v>140</v>
      </c>
      <c r="C86" s="60"/>
      <c r="D86" s="53"/>
      <c r="E86" s="85"/>
      <c r="F86" s="86"/>
      <c r="G86" s="64"/>
      <c r="H86" s="61"/>
      <c r="I86" s="69"/>
    </row>
    <row r="87" spans="1:9" x14ac:dyDescent="0.25">
      <c r="A87" s="58"/>
      <c r="B87" s="140" t="s">
        <v>150</v>
      </c>
      <c r="C87" s="60"/>
      <c r="D87" s="53"/>
      <c r="E87" s="85"/>
      <c r="F87" s="86"/>
      <c r="G87" s="64"/>
      <c r="H87" s="61"/>
      <c r="I87" s="69"/>
    </row>
    <row r="88" spans="1:9" x14ac:dyDescent="0.25">
      <c r="A88" s="71"/>
      <c r="B88" s="144"/>
      <c r="C88" s="73"/>
      <c r="D88" s="113"/>
      <c r="E88" s="92"/>
      <c r="F88" s="113"/>
      <c r="G88" s="75"/>
      <c r="H88" s="74"/>
      <c r="I88" s="69"/>
    </row>
    <row r="89" spans="1:9" x14ac:dyDescent="0.25">
      <c r="A89" s="93" t="s">
        <v>151</v>
      </c>
      <c r="B89" s="114" t="s">
        <v>152</v>
      </c>
      <c r="C89" s="77">
        <f>D89*12*4411.275</f>
        <v>6352.235999999999</v>
      </c>
      <c r="D89" s="145">
        <v>0.12</v>
      </c>
      <c r="E89" s="79">
        <v>2661.7</v>
      </c>
      <c r="F89" s="80">
        <v>0.05</v>
      </c>
      <c r="G89" s="81">
        <f>C89-E89</f>
        <v>3690.5359999999991</v>
      </c>
      <c r="H89" s="97">
        <f>D89-F89</f>
        <v>6.9999999999999993E-2</v>
      </c>
      <c r="I89" s="83"/>
    </row>
    <row r="90" spans="1:9" x14ac:dyDescent="0.25">
      <c r="A90" s="76" t="s">
        <v>153</v>
      </c>
      <c r="B90" s="59" t="s">
        <v>154</v>
      </c>
      <c r="C90" s="75"/>
      <c r="D90" s="91"/>
      <c r="E90" s="92"/>
      <c r="F90" s="86"/>
      <c r="G90" s="64"/>
      <c r="H90" s="61"/>
      <c r="I90" s="69"/>
    </row>
    <row r="91" spans="1:9" x14ac:dyDescent="0.25">
      <c r="A91" s="93" t="s">
        <v>155</v>
      </c>
      <c r="B91" s="146" t="s">
        <v>156</v>
      </c>
      <c r="C91" s="77">
        <f>D91*12*4411.275</f>
        <v>82579.067999999985</v>
      </c>
      <c r="D91" s="145">
        <v>1.56</v>
      </c>
      <c r="E91" s="79">
        <f>F91*12*4411.275</f>
        <v>82579.067999999985</v>
      </c>
      <c r="F91" s="80">
        <v>1.56</v>
      </c>
      <c r="G91" s="81">
        <f>C91-E91</f>
        <v>0</v>
      </c>
      <c r="H91" s="97">
        <f>D91-F91</f>
        <v>0</v>
      </c>
      <c r="I91" s="147"/>
    </row>
    <row r="92" spans="1:9" x14ac:dyDescent="0.25">
      <c r="A92" s="76" t="s">
        <v>157</v>
      </c>
      <c r="B92" s="148"/>
      <c r="C92" s="75"/>
      <c r="D92" s="91"/>
      <c r="E92" s="92"/>
      <c r="F92" s="86"/>
      <c r="G92" s="64"/>
      <c r="H92" s="61"/>
      <c r="I92" s="69"/>
    </row>
    <row r="93" spans="1:9" x14ac:dyDescent="0.25">
      <c r="A93" s="93" t="s">
        <v>158</v>
      </c>
      <c r="B93" s="114" t="s">
        <v>110</v>
      </c>
      <c r="C93" s="77">
        <f>D93*12*4411.275</f>
        <v>5293.5300000000007</v>
      </c>
      <c r="D93" s="149">
        <v>0.1</v>
      </c>
      <c r="E93" s="150">
        <v>0</v>
      </c>
      <c r="F93" s="80">
        <f>E93/2.29032258064/2807.4</f>
        <v>0</v>
      </c>
      <c r="G93" s="81">
        <f>C93-E93</f>
        <v>5293.5300000000007</v>
      </c>
      <c r="H93" s="97">
        <f>D93-F93</f>
        <v>0.1</v>
      </c>
      <c r="I93" s="83"/>
    </row>
    <row r="94" spans="1:9" x14ac:dyDescent="0.25">
      <c r="A94" s="122" t="s">
        <v>159</v>
      </c>
      <c r="B94" s="142"/>
      <c r="C94" s="118"/>
      <c r="D94" s="113"/>
      <c r="E94" s="119"/>
      <c r="F94" s="86"/>
      <c r="G94" s="115"/>
      <c r="H94" s="117"/>
      <c r="I94" s="83"/>
    </row>
    <row r="95" spans="1:9" x14ac:dyDescent="0.25">
      <c r="A95" s="93" t="s">
        <v>160</v>
      </c>
      <c r="B95" s="114" t="s">
        <v>110</v>
      </c>
      <c r="C95" s="95">
        <f>D95*12*4411.275</f>
        <v>23291.531999999999</v>
      </c>
      <c r="D95" s="151">
        <v>0.44</v>
      </c>
      <c r="E95" s="95">
        <f>F95*12*4411.275</f>
        <v>23291.531999999999</v>
      </c>
      <c r="F95" s="149">
        <v>0.44</v>
      </c>
      <c r="G95" s="81">
        <f>C95-E95</f>
        <v>0</v>
      </c>
      <c r="H95" s="97">
        <f>D95-F95</f>
        <v>0</v>
      </c>
      <c r="I95" s="83"/>
    </row>
    <row r="96" spans="1:9" x14ac:dyDescent="0.25">
      <c r="A96" s="76" t="s">
        <v>161</v>
      </c>
      <c r="B96" s="59"/>
      <c r="C96" s="131"/>
      <c r="D96" s="53"/>
      <c r="E96" s="116"/>
      <c r="F96" s="86"/>
      <c r="G96" s="115"/>
      <c r="H96" s="117"/>
      <c r="I96" s="83"/>
    </row>
    <row r="97" spans="1:9" x14ac:dyDescent="0.25">
      <c r="A97" s="122" t="s">
        <v>162</v>
      </c>
      <c r="B97" s="142"/>
      <c r="C97" s="152"/>
      <c r="D97" s="113"/>
      <c r="E97" s="119"/>
      <c r="F97" s="113"/>
      <c r="G97" s="118"/>
      <c r="H97" s="125"/>
      <c r="I97" s="83"/>
    </row>
    <row r="98" spans="1:9" x14ac:dyDescent="0.25">
      <c r="A98" s="93" t="s">
        <v>163</v>
      </c>
      <c r="B98" s="59" t="s">
        <v>110</v>
      </c>
      <c r="C98" s="95">
        <f>D98*12*4411.275</f>
        <v>46583.063999999998</v>
      </c>
      <c r="D98" s="153">
        <v>0.88</v>
      </c>
      <c r="E98" s="95">
        <f>F98*12*4411.275</f>
        <v>46583.063999999998</v>
      </c>
      <c r="F98" s="153">
        <v>0.88</v>
      </c>
      <c r="G98" s="81">
        <f>C98-E98</f>
        <v>0</v>
      </c>
      <c r="H98" s="97">
        <f>D98-F98</f>
        <v>0</v>
      </c>
      <c r="I98" s="83"/>
    </row>
    <row r="99" spans="1:9" x14ac:dyDescent="0.25">
      <c r="A99" s="76" t="s">
        <v>164</v>
      </c>
      <c r="B99" s="59"/>
      <c r="C99" s="152"/>
      <c r="D99" s="154"/>
      <c r="E99" s="119"/>
      <c r="F99" s="155"/>
      <c r="G99" s="118"/>
      <c r="H99" s="125"/>
      <c r="I99" s="83"/>
    </row>
    <row r="100" spans="1:9" x14ac:dyDescent="0.25">
      <c r="A100" s="93" t="s">
        <v>165</v>
      </c>
      <c r="B100" s="114" t="s">
        <v>110</v>
      </c>
      <c r="C100" s="95">
        <f>D100*12*4411.275</f>
        <v>48171.122999999992</v>
      </c>
      <c r="D100" s="153">
        <v>0.91</v>
      </c>
      <c r="E100" s="95">
        <f>F100*12*4411.275</f>
        <v>48171.122999999992</v>
      </c>
      <c r="F100" s="153">
        <v>0.91</v>
      </c>
      <c r="G100" s="81">
        <f>C100-E100</f>
        <v>0</v>
      </c>
      <c r="H100" s="97">
        <f>D100-F100</f>
        <v>0</v>
      </c>
      <c r="I100" s="83"/>
    </row>
    <row r="101" spans="1:9" x14ac:dyDescent="0.25">
      <c r="A101" s="122" t="s">
        <v>166</v>
      </c>
      <c r="B101" s="142"/>
      <c r="C101" s="152"/>
      <c r="D101" s="154"/>
      <c r="E101" s="119"/>
      <c r="F101" s="154"/>
      <c r="G101" s="118"/>
      <c r="H101" s="125"/>
      <c r="I101" s="83"/>
    </row>
    <row r="102" spans="1:9" x14ac:dyDescent="0.25">
      <c r="A102" s="93" t="s">
        <v>167</v>
      </c>
      <c r="B102" s="114"/>
      <c r="C102" s="95">
        <f>D102*12*4411.275</f>
        <v>184214.84399999998</v>
      </c>
      <c r="D102" s="145">
        <v>3.48</v>
      </c>
      <c r="E102" s="95">
        <f>F102*12*4411.275</f>
        <v>184214.84399999998</v>
      </c>
      <c r="F102" s="145">
        <v>3.48</v>
      </c>
      <c r="G102" s="81">
        <f>C102-E102</f>
        <v>0</v>
      </c>
      <c r="H102" s="97">
        <f>D102-F102</f>
        <v>0</v>
      </c>
      <c r="I102" s="83"/>
    </row>
    <row r="103" spans="1:9" x14ac:dyDescent="0.25">
      <c r="A103" s="76" t="s">
        <v>168</v>
      </c>
      <c r="B103" s="59"/>
      <c r="C103" s="156"/>
      <c r="D103" s="157"/>
      <c r="E103" s="158"/>
      <c r="F103" s="159"/>
      <c r="G103" s="115"/>
      <c r="H103" s="117"/>
      <c r="I103" s="83"/>
    </row>
    <row r="104" spans="1:9" x14ac:dyDescent="0.25">
      <c r="A104" s="160" t="s">
        <v>169</v>
      </c>
      <c r="B104" s="114"/>
      <c r="C104" s="161">
        <f>C19+C29+C44+C48+C51+C62+C89+C91+C93+C95+C102+C98+C100</f>
        <v>1600234.1189999999</v>
      </c>
      <c r="D104" s="162">
        <f>D19+D29+D44+D48+D51+D62+D89+D91+D93+D95+D102+D98+D100</f>
        <v>30.230000000000004</v>
      </c>
      <c r="E104" s="163">
        <f>E19+E29+E44+E48+E51+E62+E89+E91+E93+E95+E102+E98+E100</f>
        <v>1591250.0529999998</v>
      </c>
      <c r="F104" s="164">
        <f>F19+F29+F44+F48+F51+F62+F89+F91+F93+F95+F102+F98+F100</f>
        <v>30.060000000000002</v>
      </c>
      <c r="G104" s="81">
        <f>C104-E104</f>
        <v>8984.066000000108</v>
      </c>
      <c r="H104" s="97">
        <f>D104-F104</f>
        <v>0.17000000000000171</v>
      </c>
      <c r="I104" s="83"/>
    </row>
    <row r="105" spans="1:9" x14ac:dyDescent="0.25">
      <c r="A105" s="165" t="s">
        <v>170</v>
      </c>
      <c r="B105" s="142"/>
      <c r="C105" s="166"/>
      <c r="D105" s="167"/>
      <c r="E105" s="168"/>
      <c r="F105" s="169"/>
      <c r="G105" s="115"/>
      <c r="H105" s="117"/>
      <c r="I105" s="69"/>
    </row>
    <row r="106" spans="1:9" x14ac:dyDescent="0.25">
      <c r="A106" s="170" t="s">
        <v>171</v>
      </c>
      <c r="B106" s="59"/>
      <c r="C106" s="171">
        <f>C108+C111+C115+C120+C117</f>
        <v>914783.79499999993</v>
      </c>
      <c r="D106" s="172">
        <f>D108+D111+D115+D120+D117</f>
        <v>17.28</v>
      </c>
      <c r="E106" s="163">
        <f>E108+E111+E115+E120+E117</f>
        <v>782504.16599999997</v>
      </c>
      <c r="F106" s="164">
        <f>F108+F111+F115+F120+F117</f>
        <v>14.78</v>
      </c>
      <c r="G106" s="150">
        <f>C106-E106</f>
        <v>132279.62899999996</v>
      </c>
      <c r="H106" s="97">
        <f>D106-F106</f>
        <v>2.5000000000000018</v>
      </c>
      <c r="I106" s="69"/>
    </row>
    <row r="107" spans="1:9" x14ac:dyDescent="0.25">
      <c r="A107" s="170"/>
      <c r="B107" s="59"/>
      <c r="C107" s="156"/>
      <c r="D107" s="172"/>
      <c r="E107" s="158"/>
      <c r="F107" s="173"/>
      <c r="G107" s="116"/>
      <c r="H107" s="82"/>
      <c r="I107" s="69"/>
    </row>
    <row r="108" spans="1:9" x14ac:dyDescent="0.25">
      <c r="A108" s="132" t="s">
        <v>172</v>
      </c>
      <c r="B108" s="114" t="s">
        <v>173</v>
      </c>
      <c r="C108" s="95">
        <f>D108*12*4411.275</f>
        <v>234503.37899999996</v>
      </c>
      <c r="D108" s="145">
        <v>4.43</v>
      </c>
      <c r="E108" s="150">
        <v>109075.34</v>
      </c>
      <c r="F108" s="174">
        <v>2.06</v>
      </c>
      <c r="G108" s="175">
        <f>C108-E108</f>
        <v>125428.03899999996</v>
      </c>
      <c r="H108" s="78">
        <f>D108-F108</f>
        <v>2.3699999999999997</v>
      </c>
      <c r="I108" s="147"/>
    </row>
    <row r="109" spans="1:9" x14ac:dyDescent="0.25">
      <c r="A109" s="139" t="s">
        <v>174</v>
      </c>
      <c r="B109" s="59"/>
      <c r="C109" s="176"/>
      <c r="D109" s="177"/>
      <c r="E109" s="178"/>
      <c r="F109" s="159"/>
      <c r="G109" s="179"/>
      <c r="H109" s="84"/>
      <c r="I109" s="147"/>
    </row>
    <row r="110" spans="1:9" x14ac:dyDescent="0.25">
      <c r="A110" s="139" t="s">
        <v>175</v>
      </c>
      <c r="B110" s="59"/>
      <c r="C110" s="180"/>
      <c r="D110" s="154"/>
      <c r="E110" s="181"/>
      <c r="F110" s="159"/>
      <c r="G110" s="179"/>
      <c r="H110" s="84"/>
      <c r="I110" s="69"/>
    </row>
    <row r="111" spans="1:9" x14ac:dyDescent="0.25">
      <c r="A111" s="182" t="s">
        <v>176</v>
      </c>
      <c r="B111" s="114" t="s">
        <v>177</v>
      </c>
      <c r="C111" s="77">
        <f>D111*12*4411.275</f>
        <v>583347.00599999994</v>
      </c>
      <c r="D111" s="183">
        <v>11.02</v>
      </c>
      <c r="E111" s="95">
        <f>F111*12*4411.275</f>
        <v>583347.00599999994</v>
      </c>
      <c r="F111" s="145">
        <v>11.02</v>
      </c>
      <c r="G111" s="175">
        <f>C111-E111</f>
        <v>0</v>
      </c>
      <c r="H111" s="78">
        <f>D111-F111</f>
        <v>0</v>
      </c>
      <c r="I111" s="83"/>
    </row>
    <row r="112" spans="1:9" x14ac:dyDescent="0.25">
      <c r="A112" s="184" t="s">
        <v>178</v>
      </c>
      <c r="B112" s="59" t="s">
        <v>179</v>
      </c>
      <c r="C112" s="128"/>
      <c r="D112" s="177"/>
      <c r="E112" s="116"/>
      <c r="F112" s="177"/>
      <c r="G112" s="178"/>
      <c r="H112" s="96"/>
      <c r="I112" s="83"/>
    </row>
    <row r="113" spans="1:9" x14ac:dyDescent="0.25">
      <c r="A113" s="184" t="s">
        <v>180</v>
      </c>
      <c r="B113" s="59"/>
      <c r="C113" s="128"/>
      <c r="D113" s="177"/>
      <c r="E113" s="116"/>
      <c r="F113" s="177"/>
      <c r="G113" s="178"/>
      <c r="H113" s="96"/>
      <c r="I113" s="83"/>
    </row>
    <row r="114" spans="1:9" x14ac:dyDescent="0.25">
      <c r="A114" s="185" t="s">
        <v>181</v>
      </c>
      <c r="B114" s="142"/>
      <c r="C114" s="181"/>
      <c r="D114" s="177"/>
      <c r="E114" s="178"/>
      <c r="F114" s="177"/>
      <c r="G114" s="179"/>
      <c r="H114" s="84"/>
      <c r="I114" s="69"/>
    </row>
    <row r="115" spans="1:9" x14ac:dyDescent="0.25">
      <c r="A115" s="182" t="s">
        <v>182</v>
      </c>
      <c r="B115" s="59" t="s">
        <v>177</v>
      </c>
      <c r="C115" s="95">
        <v>4120.18</v>
      </c>
      <c r="D115" s="145">
        <v>0.08</v>
      </c>
      <c r="E115" s="186">
        <v>4120.18</v>
      </c>
      <c r="F115" s="145">
        <v>0.08</v>
      </c>
      <c r="G115" s="175">
        <f>C115-E115</f>
        <v>0</v>
      </c>
      <c r="H115" s="78">
        <f>D115-F115</f>
        <v>0</v>
      </c>
      <c r="I115" s="147"/>
    </row>
    <row r="116" spans="1:9" x14ac:dyDescent="0.25">
      <c r="A116" s="187" t="s">
        <v>183</v>
      </c>
      <c r="B116" s="142" t="s">
        <v>179</v>
      </c>
      <c r="C116" s="188"/>
      <c r="D116" s="154"/>
      <c r="E116" s="181"/>
      <c r="F116" s="155"/>
      <c r="G116" s="189"/>
      <c r="H116" s="91"/>
      <c r="I116" s="190"/>
    </row>
    <row r="117" spans="1:9" x14ac:dyDescent="0.25">
      <c r="A117" s="182" t="s">
        <v>184</v>
      </c>
      <c r="B117" s="114" t="s">
        <v>177</v>
      </c>
      <c r="C117" s="95">
        <v>13410.28</v>
      </c>
      <c r="D117" s="145">
        <v>0.25</v>
      </c>
      <c r="E117" s="150">
        <v>10013.74</v>
      </c>
      <c r="F117" s="145">
        <v>0.19</v>
      </c>
      <c r="G117" s="175">
        <f>C117-E117</f>
        <v>3396.5400000000009</v>
      </c>
      <c r="H117" s="78">
        <f>D117-F117</f>
        <v>0.06</v>
      </c>
      <c r="I117" s="190"/>
    </row>
    <row r="118" spans="1:9" x14ac:dyDescent="0.25">
      <c r="A118" s="191" t="s">
        <v>185</v>
      </c>
      <c r="B118" s="59" t="s">
        <v>179</v>
      </c>
      <c r="C118" s="192"/>
      <c r="D118" s="183"/>
      <c r="E118" s="116"/>
      <c r="F118" s="193"/>
      <c r="G118" s="178"/>
      <c r="H118" s="96"/>
      <c r="I118" s="190"/>
    </row>
    <row r="119" spans="1:9" x14ac:dyDescent="0.25">
      <c r="A119" s="187" t="s">
        <v>183</v>
      </c>
      <c r="B119" s="142"/>
      <c r="C119" s="188"/>
      <c r="D119" s="154"/>
      <c r="E119" s="181"/>
      <c r="F119" s="155"/>
      <c r="G119" s="189"/>
      <c r="H119" s="91"/>
      <c r="I119" s="190"/>
    </row>
    <row r="120" spans="1:9" x14ac:dyDescent="0.25">
      <c r="A120" s="132" t="s">
        <v>186</v>
      </c>
      <c r="B120" s="114" t="s">
        <v>177</v>
      </c>
      <c r="C120" s="95">
        <f>D120*12*4411.275</f>
        <v>79402.95</v>
      </c>
      <c r="D120" s="183">
        <v>1.5</v>
      </c>
      <c r="E120" s="150">
        <v>75947.899999999994</v>
      </c>
      <c r="F120" s="193">
        <v>1.43</v>
      </c>
      <c r="G120" s="194">
        <f>C120-E120</f>
        <v>3455.0500000000029</v>
      </c>
      <c r="H120" s="78">
        <f>D120-F120</f>
        <v>7.0000000000000062E-2</v>
      </c>
      <c r="I120" s="147"/>
    </row>
    <row r="121" spans="1:9" x14ac:dyDescent="0.25">
      <c r="A121" s="139" t="s">
        <v>187</v>
      </c>
      <c r="B121" s="59" t="s">
        <v>179</v>
      </c>
      <c r="C121" s="121"/>
      <c r="D121" s="177"/>
      <c r="E121" s="178"/>
      <c r="F121" s="159"/>
      <c r="G121" s="179"/>
      <c r="H121" s="84"/>
      <c r="I121" s="69"/>
    </row>
    <row r="122" spans="1:9" x14ac:dyDescent="0.25">
      <c r="A122" s="139" t="s">
        <v>188</v>
      </c>
      <c r="B122" s="142" t="s">
        <v>189</v>
      </c>
      <c r="C122" s="195"/>
      <c r="D122" s="196"/>
      <c r="E122" s="116"/>
      <c r="F122" s="197"/>
      <c r="G122" s="115"/>
      <c r="H122" s="117"/>
      <c r="I122" s="69"/>
    </row>
    <row r="123" spans="1:9" x14ac:dyDescent="0.25">
      <c r="A123" s="93" t="s">
        <v>190</v>
      </c>
      <c r="B123" s="68"/>
      <c r="C123" s="161">
        <f>C104+C106</f>
        <v>2515017.9139999999</v>
      </c>
      <c r="D123" s="162">
        <f>D104+D106</f>
        <v>47.510000000000005</v>
      </c>
      <c r="E123" s="163">
        <f>E104+E106</f>
        <v>2373754.2189999996</v>
      </c>
      <c r="F123" s="164">
        <f>F104+F106</f>
        <v>44.84</v>
      </c>
      <c r="G123" s="150">
        <f>C123-E123</f>
        <v>141263.6950000003</v>
      </c>
      <c r="H123" s="97">
        <f>D123-F123</f>
        <v>2.6700000000000017</v>
      </c>
      <c r="I123" s="69"/>
    </row>
    <row r="124" spans="1:9" ht="15.75" thickBot="1" x14ac:dyDescent="0.3">
      <c r="A124" s="198" t="s">
        <v>191</v>
      </c>
      <c r="B124" s="199"/>
      <c r="C124" s="200"/>
      <c r="D124" s="201"/>
      <c r="E124" s="198"/>
      <c r="F124" s="202"/>
      <c r="G124" s="198"/>
      <c r="H124" s="203"/>
      <c r="I124" s="69"/>
    </row>
    <row r="125" spans="1:9" ht="15.75" thickBot="1" x14ac:dyDescent="0.3">
      <c r="A125" s="204" t="s">
        <v>192</v>
      </c>
      <c r="B125" s="205"/>
      <c r="C125" s="206"/>
      <c r="D125" s="207"/>
      <c r="E125" s="208">
        <v>17290</v>
      </c>
      <c r="F125" s="209"/>
      <c r="G125" s="206"/>
      <c r="H125" s="210"/>
      <c r="I125" s="190"/>
    </row>
    <row r="126" spans="1:9" x14ac:dyDescent="0.25">
      <c r="A126" s="211" t="s">
        <v>8</v>
      </c>
      <c r="B126" s="48"/>
      <c r="C126" s="212"/>
      <c r="D126" s="213"/>
      <c r="E126" s="214">
        <f>E123+E125</f>
        <v>2391044.2189999996</v>
      </c>
      <c r="F126" s="215"/>
      <c r="G126" s="212"/>
      <c r="H126" s="216"/>
      <c r="I126" s="69"/>
    </row>
    <row r="127" spans="1:9" ht="15.75" thickBot="1" x14ac:dyDescent="0.3">
      <c r="A127" s="198"/>
      <c r="B127" s="199"/>
      <c r="C127" s="217"/>
      <c r="D127" s="218"/>
      <c r="E127" s="217"/>
      <c r="F127" s="219"/>
      <c r="G127" s="217"/>
      <c r="H127" s="220"/>
      <c r="I127" s="69"/>
    </row>
    <row r="128" spans="1:9" x14ac:dyDescent="0.25">
      <c r="A128" s="7"/>
      <c r="B128" s="7"/>
      <c r="C128" s="7"/>
      <c r="D128" s="69"/>
      <c r="E128" s="7"/>
      <c r="F128" s="7"/>
      <c r="G128" s="7"/>
      <c r="H128" s="7"/>
      <c r="I128" s="69"/>
    </row>
    <row r="129" spans="1:25" ht="15.75" x14ac:dyDescent="0.25">
      <c r="A129" s="3" t="s">
        <v>104</v>
      </c>
      <c r="B129" s="3"/>
      <c r="C129" s="3"/>
      <c r="D129" s="69"/>
      <c r="E129" s="3"/>
      <c r="F129" s="3"/>
      <c r="G129" s="112"/>
      <c r="H129" s="3"/>
      <c r="I129" s="69"/>
    </row>
    <row r="130" spans="1:25" ht="15.75" x14ac:dyDescent="0.25">
      <c r="A130" s="3" t="s">
        <v>1</v>
      </c>
      <c r="B130" s="3"/>
      <c r="C130" s="3"/>
      <c r="D130" s="69"/>
      <c r="E130" s="3"/>
      <c r="F130" s="3"/>
      <c r="G130" s="221"/>
      <c r="H130" s="3"/>
      <c r="I130" s="3"/>
    </row>
    <row r="131" spans="1:25" ht="15.75" x14ac:dyDescent="0.25">
      <c r="A131" s="3"/>
      <c r="B131" s="3"/>
      <c r="C131" s="3"/>
      <c r="D131" s="69"/>
      <c r="E131" s="3"/>
      <c r="U131" s="5"/>
      <c r="V131" s="5"/>
      <c r="W131" s="5"/>
      <c r="X131" s="5"/>
      <c r="Y131" s="5"/>
    </row>
    <row r="132" spans="1:25" ht="15.75" x14ac:dyDescent="0.25">
      <c r="A132" s="3"/>
      <c r="B132" s="3"/>
      <c r="C132" s="3"/>
      <c r="D132" s="69"/>
      <c r="E132" s="3"/>
      <c r="U132" s="5"/>
      <c r="V132" s="5"/>
      <c r="W132" s="5"/>
      <c r="X132" s="5"/>
      <c r="Y132" s="5"/>
    </row>
    <row r="133" spans="1:25" x14ac:dyDescent="0.25">
      <c r="U133" s="5"/>
      <c r="V133" s="5"/>
      <c r="W133" s="5"/>
      <c r="X133" s="5"/>
      <c r="Y133" s="5"/>
    </row>
    <row r="134" spans="1:25" x14ac:dyDescent="0.25">
      <c r="U134" s="5"/>
      <c r="V134" s="5"/>
      <c r="W134" s="5"/>
      <c r="X134" s="5"/>
      <c r="Y134" s="5"/>
    </row>
    <row r="135" spans="1:25" x14ac:dyDescent="0.25">
      <c r="U135" s="5"/>
      <c r="V135" s="5"/>
      <c r="W135" s="5"/>
      <c r="X135" s="5"/>
      <c r="Y135" s="5"/>
    </row>
    <row r="136" spans="1:25" x14ac:dyDescent="0.25">
      <c r="U136" s="5"/>
      <c r="V136" s="5"/>
      <c r="W136" s="5"/>
      <c r="X136" s="5"/>
      <c r="Y136" s="5"/>
    </row>
    <row r="137" spans="1:25" x14ac:dyDescent="0.25">
      <c r="U137" s="5"/>
      <c r="V137" s="5"/>
      <c r="W137" s="5"/>
      <c r="X137" s="5"/>
      <c r="Y137" s="5"/>
    </row>
    <row r="138" spans="1:25" x14ac:dyDescent="0.25">
      <c r="U138" s="5"/>
      <c r="V138" s="5"/>
      <c r="W138" s="5"/>
      <c r="X138" s="5"/>
      <c r="Y138" s="5"/>
    </row>
    <row r="139" spans="1:25" x14ac:dyDescent="0.25">
      <c r="U139" s="5"/>
      <c r="V139" s="5"/>
      <c r="W139" s="5"/>
      <c r="X139" s="5"/>
      <c r="Y139" s="5"/>
    </row>
    <row r="140" spans="1:25" x14ac:dyDescent="0.25">
      <c r="U140" s="5"/>
      <c r="V140" s="5"/>
      <c r="W140" s="5"/>
      <c r="X140" s="5"/>
      <c r="Y140" s="5"/>
    </row>
    <row r="141" spans="1:25" x14ac:dyDescent="0.25">
      <c r="U141" s="5"/>
      <c r="V141" s="5"/>
      <c r="W141" s="5"/>
      <c r="X141" s="5"/>
      <c r="Y141" s="5"/>
    </row>
    <row r="142" spans="1:25" x14ac:dyDescent="0.25">
      <c r="U142" s="5"/>
      <c r="V142" s="5"/>
      <c r="W142" s="5"/>
      <c r="X142" s="5"/>
      <c r="Y142" s="5"/>
    </row>
    <row r="143" spans="1:25" x14ac:dyDescent="0.25">
      <c r="U143" s="5"/>
      <c r="V143" s="5"/>
      <c r="W143" s="5"/>
      <c r="X143" s="5"/>
      <c r="Y143" s="5"/>
    </row>
    <row r="144" spans="1:25" x14ac:dyDescent="0.25">
      <c r="U144" s="5"/>
      <c r="V144" s="5"/>
      <c r="W144" s="5"/>
      <c r="X144" s="5"/>
      <c r="Y14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2024-03-26T06:30:11Z</dcterms:modified>
</cp:coreProperties>
</file>