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7" i="1" l="1"/>
  <c r="C117" i="1"/>
  <c r="G117" i="1" s="1"/>
  <c r="H115" i="1"/>
  <c r="G115" i="1"/>
  <c r="C115" i="1"/>
  <c r="H113" i="1"/>
  <c r="C113" i="1"/>
  <c r="G113" i="1" s="1"/>
  <c r="H110" i="1"/>
  <c r="G110" i="1"/>
  <c r="C110" i="1"/>
  <c r="F108" i="1"/>
  <c r="E108" i="1"/>
  <c r="D108" i="1"/>
  <c r="H108" i="1" s="1"/>
  <c r="C108" i="1"/>
  <c r="G108" i="1" s="1"/>
  <c r="F106" i="1"/>
  <c r="F119" i="1" s="1"/>
  <c r="D106" i="1"/>
  <c r="D119" i="1" s="1"/>
  <c r="H119" i="1" s="1"/>
  <c r="H104" i="1"/>
  <c r="E104" i="1"/>
  <c r="C104" i="1"/>
  <c r="G104" i="1" s="1"/>
  <c r="H102" i="1"/>
  <c r="E102" i="1"/>
  <c r="C102" i="1"/>
  <c r="G102" i="1" s="1"/>
  <c r="H100" i="1"/>
  <c r="E100" i="1"/>
  <c r="C100" i="1"/>
  <c r="G100" i="1" s="1"/>
  <c r="H97" i="1"/>
  <c r="E97" i="1"/>
  <c r="C97" i="1"/>
  <c r="G97" i="1" s="1"/>
  <c r="H95" i="1"/>
  <c r="E95" i="1"/>
  <c r="C95" i="1"/>
  <c r="G95" i="1" s="1"/>
  <c r="H93" i="1"/>
  <c r="E93" i="1"/>
  <c r="C93" i="1"/>
  <c r="G93" i="1" s="1"/>
  <c r="H91" i="1"/>
  <c r="C91" i="1"/>
  <c r="G91" i="1" s="1"/>
  <c r="H89" i="1"/>
  <c r="G89" i="1"/>
  <c r="C89" i="1"/>
  <c r="H62" i="1"/>
  <c r="C62" i="1"/>
  <c r="G62" i="1" s="1"/>
  <c r="H51" i="1"/>
  <c r="E51" i="1"/>
  <c r="C51" i="1"/>
  <c r="G51" i="1" s="1"/>
  <c r="H48" i="1"/>
  <c r="E48" i="1"/>
  <c r="C48" i="1"/>
  <c r="G48" i="1" s="1"/>
  <c r="H44" i="1"/>
  <c r="E44" i="1"/>
  <c r="C44" i="1"/>
  <c r="G44" i="1" s="1"/>
  <c r="L33" i="1"/>
  <c r="L38" i="1" s="1"/>
  <c r="H29" i="1"/>
  <c r="E29" i="1"/>
  <c r="C29" i="1"/>
  <c r="G29" i="1" s="1"/>
  <c r="O28" i="1"/>
  <c r="O31" i="1" s="1"/>
  <c r="M28" i="1"/>
  <c r="M31" i="1" s="1"/>
  <c r="O24" i="1"/>
  <c r="M24" i="1"/>
  <c r="N23" i="1"/>
  <c r="N28" i="1" s="1"/>
  <c r="N31" i="1" s="1"/>
  <c r="AA21" i="1"/>
  <c r="Z21" i="1"/>
  <c r="Y21" i="1"/>
  <c r="X21" i="1"/>
  <c r="W21" i="1"/>
  <c r="V21" i="1" s="1"/>
  <c r="U21" i="1"/>
  <c r="T21" i="1"/>
  <c r="S21" i="1"/>
  <c r="R21" i="1"/>
  <c r="Q21" i="1"/>
  <c r="P21" i="1"/>
  <c r="O21" i="1"/>
  <c r="N21" i="1"/>
  <c r="M21" i="1"/>
  <c r="L21" i="1"/>
  <c r="V19" i="1"/>
  <c r="H19" i="1"/>
  <c r="E19" i="1"/>
  <c r="E106" i="1" s="1"/>
  <c r="E119" i="1" s="1"/>
  <c r="C19" i="1"/>
  <c r="C106" i="1" s="1"/>
  <c r="V17" i="1"/>
  <c r="V15" i="1"/>
  <c r="B10" i="1"/>
  <c r="L23" i="1" l="1"/>
  <c r="C119" i="1"/>
  <c r="G106" i="1"/>
  <c r="G19" i="1"/>
  <c r="N24" i="1"/>
  <c r="H106" i="1"/>
  <c r="G119" i="1" l="1"/>
  <c r="L28" i="1"/>
  <c r="L31" i="1" s="1"/>
  <c r="L24" i="1"/>
</calcChain>
</file>

<file path=xl/sharedStrings.xml><?xml version="1.0" encoding="utf-8"?>
<sst xmlns="http://schemas.openxmlformats.org/spreadsheetml/2006/main" count="279" uniqueCount="198">
  <si>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</si>
  <si>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</si>
  <si>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</si>
  <si>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</si>
  <si>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</si>
  <si>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01.01.2023г. по 31.12.2023 г.</t>
  </si>
  <si>
    <t xml:space="preserve">                     по многоквартирному дому, расположенному по адресу:  Лобачевского, 73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</si>
  <si>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</si>
  <si>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</si>
  <si>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</si>
  <si>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>Тех.обслуж</t>
  </si>
  <si>
    <t xml:space="preserve">Разовый </t>
  </si>
  <si>
    <t>Текущий</t>
  </si>
  <si>
    <t>ГВ</t>
  </si>
  <si>
    <t>Отведение</t>
  </si>
  <si>
    <t>ХВ</t>
  </si>
  <si>
    <t>Э/эн</t>
  </si>
  <si>
    <t xml:space="preserve">Обращение </t>
  </si>
  <si>
    <t>Коммуналь.</t>
  </si>
  <si>
    <t>в том числе</t>
  </si>
  <si>
    <t>помещений, всего кв.м</t>
  </si>
  <si>
    <t>содержание,</t>
  </si>
  <si>
    <t>в/наблюден.</t>
  </si>
  <si>
    <t>сбор</t>
  </si>
  <si>
    <t>ремонт</t>
  </si>
  <si>
    <t>на СОИ</t>
  </si>
  <si>
    <t>сточных вод</t>
  </si>
  <si>
    <t>с ТКО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</si>
  <si>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</si>
  <si>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</si>
  <si>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</si>
  <si>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</si>
  <si>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</si>
  <si>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</si>
  <si>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</si>
  <si>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</si>
  <si>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обрезка деревьев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</si>
  <si>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</si>
  <si>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</si>
  <si>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</si>
  <si>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</si>
  <si>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</si>
  <si>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</si>
  <si>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</si>
  <si>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</si>
  <si>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01.01.2023г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</si>
  <si>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</si>
  <si>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</si>
  <si>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</si>
  <si>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</si>
  <si>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</si>
  <si>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</si>
  <si>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</si>
  <si>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01.01.2023г.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</si>
  <si>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</si>
  <si>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</si>
  <si>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</si>
  <si>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</si>
  <si>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</si>
  <si>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 с 01.01.23 по 31.12.23</t>
  </si>
  <si>
    <t xml:space="preserve">1. Техническое </t>
  </si>
  <si>
    <t>Проведение технических осмотров, профилак-</t>
  </si>
  <si>
    <t>Оплачено  с 01.01.23 по 31.12.23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</si>
  <si>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</si>
  <si>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</si>
  <si>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</si>
  <si>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</si>
  <si>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Задолженность на 31.12.2023г.</t>
  </si>
  <si>
    <t>здания</t>
  </si>
  <si>
    <t>в конструктивных элементах здания,</t>
  </si>
  <si>
    <t>(перечень согласно ПП</t>
  </si>
  <si>
    <t>мелкий ремонт  окон, дверей;</t>
  </si>
  <si>
    <t>Выполнено работ (оказано услуг)</t>
  </si>
  <si>
    <t>РФ №290 от 03.04.2013г,</t>
  </si>
  <si>
    <t>очистка кровли от мусора, грязи; и т.д.</t>
  </si>
  <si>
    <t>Остаток д/ср-в(начисл-выполнено)</t>
  </si>
  <si>
    <t>минимальная периодич.</t>
  </si>
  <si>
    <t>("-"   перевыполнено работ;</t>
  </si>
  <si>
    <t xml:space="preserve">в соответствии с </t>
  </si>
  <si>
    <t xml:space="preserve"> "+"  недовыполнено работ)</t>
  </si>
  <si>
    <t>законодательством РФ)</t>
  </si>
  <si>
    <t>Остаток д/ср-в(оплачено-выполнено)</t>
  </si>
  <si>
    <t>2.Техническое</t>
  </si>
  <si>
    <t>внутридомового</t>
  </si>
  <si>
    <t>II</t>
  </si>
  <si>
    <t>Остаток д/ср-в на 31.12.2023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</si>
  <si>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</si>
  <si>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</si>
  <si>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</si>
  <si>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</si>
  <si>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Поступл. от размещ.оборудования связи</t>
  </si>
  <si>
    <t>обеспечения</t>
  </si>
  <si>
    <t xml:space="preserve"> а также: ремонт, регулировка,</t>
  </si>
  <si>
    <t>Приобр. краски фасад. и кистей для покраски поребр.</t>
  </si>
  <si>
    <t>наладка и испытание систем центрального</t>
  </si>
  <si>
    <t>Приобр. и устан. сигнал. лампы распаш. ворот на КПП № 2 (возле МКД № 75)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</si>
  <si>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</si>
  <si>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</si>
  <si>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</si>
  <si>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Остаток д/ср "Поступление от размещ.обор.связи" </t>
  </si>
  <si>
    <t xml:space="preserve">мелкий ремонт изоляции; проверка </t>
  </si>
  <si>
    <t xml:space="preserve">исправности канализационных вытяжек и </t>
  </si>
  <si>
    <t>устранение причин при обнаружении их</t>
  </si>
  <si>
    <t>Примечание:</t>
  </si>
  <si>
    <t>неисправности (при наличии) и т.д.</t>
  </si>
  <si>
    <t>п.2=п.2.1+п.2.2.; п.3=п.3.1+п.3.2;  п.4=п.1+п.2-п.3;  п.6=п.2-п.5;  п.7=п.3-п.5;  п.II=п.I+п.7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</si>
  <si>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</si>
  <si>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</si>
  <si>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</si>
  <si>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</si>
  <si>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</si>
  <si>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Зам. директора ООО "УК "Стрижи"                                             Р.Д.Хромых</t>
  </si>
  <si>
    <t>4. Обслуживание</t>
  </si>
  <si>
    <t>Ежемесячно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</si>
  <si>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</si>
  <si>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</si>
  <si>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</si>
  <si>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</si>
  <si>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</si>
  <si>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</si>
  <si>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</si>
  <si>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</si>
  <si>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</si>
  <si>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</si>
  <si>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</si>
  <si>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</si>
  <si>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</si>
  <si>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</si>
  <si>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</si>
  <si>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</si>
  <si>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</si>
  <si>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</si>
  <si>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</si>
  <si>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</si>
  <si>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</si>
  <si>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</si>
  <si>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</si>
  <si>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</si>
  <si>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</si>
  <si>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</si>
  <si>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</si>
  <si>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</si>
  <si>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</si>
  <si>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</si>
  <si>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</si>
  <si>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</si>
  <si>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</si>
  <si>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</si>
  <si>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</si>
  <si>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</si>
  <si>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</si>
  <si>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</si>
  <si>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</si>
  <si>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</si>
  <si>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</si>
  <si>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</si>
  <si>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</si>
  <si>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</si>
  <si>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</si>
  <si>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</si>
  <si>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</si>
  <si>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</si>
  <si>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</si>
  <si>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</si>
  <si>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Содержание контейнерных </t>
  </si>
  <si>
    <t>Ежедневно</t>
  </si>
  <si>
    <t xml:space="preserve">площадок </t>
  </si>
  <si>
    <t xml:space="preserve">8. Обслуживание </t>
  </si>
  <si>
    <t>Круглосуточно</t>
  </si>
  <si>
    <t xml:space="preserve">  лифтов</t>
  </si>
  <si>
    <t>9. Обслуживание ППА</t>
  </si>
  <si>
    <t>10. Обслуживание</t>
  </si>
  <si>
    <t>установки для повышения давления</t>
  </si>
  <si>
    <t>ХВ,ГВ, циркуляции, пожаротушения</t>
  </si>
  <si>
    <t>11. Обслуживание водонагревателя</t>
  </si>
  <si>
    <t>(пластинчатый бойлер)</t>
  </si>
  <si>
    <t xml:space="preserve">12. Обслуживание </t>
  </si>
  <si>
    <t>дизель-генераторных установок</t>
  </si>
  <si>
    <t>13.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</si>
  <si>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</si>
  <si>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</si>
  <si>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</si>
  <si>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</si>
  <si>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</si>
  <si>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</si>
  <si>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</si>
  <si>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</si>
  <si>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Услуги охранного</t>
  </si>
  <si>
    <t>По договору со специализированной</t>
  </si>
  <si>
    <t>предприятия</t>
  </si>
  <si>
    <t>организацией</t>
  </si>
  <si>
    <t>3. Техническое обслуживание</t>
  </si>
  <si>
    <t>шлагбаумов,калиток</t>
  </si>
  <si>
    <t>4. Обслуживание газонов</t>
  </si>
  <si>
    <t>Период: Май- Сентябрь</t>
  </si>
  <si>
    <t>и зеленых насаждений</t>
  </si>
  <si>
    <t>Итого</t>
  </si>
  <si>
    <t>Санитарная обрезка деревьев ( 10 шт ) с вывозом и утилизацией порубочных остатков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</si>
</sst>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6" fillId="0" borderId="0" xfId="0" applyFont="1"/>
    <xf numFmtId="0" fontId="1" fillId="2" borderId="0" xfId="0" applyFont="1" applyFill="1"/>
    <xf numFmtId="0" fontId="2" fillId="2" borderId="0" xfId="0" applyFont="1" applyFill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2" borderId="3" xfId="0" applyFont="1" applyFill="1" applyBorder="1"/>
    <xf numFmtId="0" fontId="6" fillId="0" borderId="4" xfId="0" applyFont="1" applyBorder="1"/>
    <xf numFmtId="0" fontId="0" fillId="0" borderId="1" xfId="0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2" borderId="12" xfId="0" applyFont="1" applyFill="1" applyBorder="1"/>
    <xf numFmtId="0" fontId="6" fillId="0" borderId="13" xfId="0" applyFont="1" applyBorder="1"/>
    <xf numFmtId="0" fontId="0" fillId="0" borderId="10" xfId="0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0" fillId="0" borderId="0" xfId="0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2" borderId="18" xfId="0" applyFont="1" applyFill="1" applyBorder="1"/>
    <xf numFmtId="0" fontId="6" fillId="0" borderId="19" xfId="0" applyFont="1" applyBorder="1"/>
    <xf numFmtId="0" fontId="3" fillId="0" borderId="20" xfId="0" applyFont="1" applyBorder="1" applyAlignment="1">
      <alignment horizontal="center"/>
    </xf>
    <xf numFmtId="0" fontId="6" fillId="0" borderId="21" xfId="0" applyFont="1" applyBorder="1"/>
    <xf numFmtId="0" fontId="0" fillId="0" borderId="22" xfId="0" applyBorder="1"/>
    <xf numFmtId="0" fontId="3" fillId="0" borderId="23" xfId="0" applyFont="1" applyBorder="1"/>
    <xf numFmtId="2" fontId="0" fillId="0" borderId="0" xfId="0" applyNumberFormat="1"/>
    <xf numFmtId="0" fontId="6" fillId="0" borderId="22" xfId="0" applyFont="1" applyBorder="1"/>
    <xf numFmtId="0" fontId="6" fillId="0" borderId="24" xfId="0" applyFont="1" applyBorder="1"/>
    <xf numFmtId="0" fontId="6" fillId="0" borderId="25" xfId="0" applyFont="1" applyBorder="1"/>
    <xf numFmtId="0" fontId="6" fillId="2" borderId="25" xfId="0" applyFont="1" applyFill="1" applyBorder="1"/>
    <xf numFmtId="0" fontId="6" fillId="0" borderId="26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0" fontId="3" fillId="0" borderId="30" xfId="0" applyFont="1" applyBorder="1"/>
    <xf numFmtId="0" fontId="3" fillId="0" borderId="29" xfId="0" applyFont="1" applyBorder="1"/>
    <xf numFmtId="0" fontId="3" fillId="0" borderId="31" xfId="0" applyFont="1" applyBorder="1"/>
    <xf numFmtId="2" fontId="0" fillId="0" borderId="0" xfId="0" applyNumberFormat="1" applyBorder="1"/>
    <xf numFmtId="0" fontId="6" fillId="0" borderId="5" xfId="0" applyFont="1" applyBorder="1"/>
    <xf numFmtId="0" fontId="6" fillId="0" borderId="14" xfId="0" applyFont="1" applyBorder="1"/>
    <xf numFmtId="0" fontId="6" fillId="0" borderId="12" xfId="0" applyFont="1" applyBorder="1" applyAlignment="1">
      <alignment horizontal="center"/>
    </xf>
    <xf numFmtId="0" fontId="6" fillId="2" borderId="32" xfId="0" applyFont="1" applyFill="1" applyBorder="1"/>
    <xf numFmtId="0" fontId="6" fillId="2" borderId="3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4" xfId="0" applyFont="1" applyBorder="1"/>
    <xf numFmtId="0" fontId="3" fillId="0" borderId="28" xfId="0" applyFont="1" applyBorder="1"/>
    <xf numFmtId="2" fontId="3" fillId="0" borderId="35" xfId="0" applyNumberFormat="1" applyFont="1" applyBorder="1"/>
    <xf numFmtId="2" fontId="3" fillId="0" borderId="28" xfId="0" applyNumberFormat="1" applyFont="1" applyBorder="1"/>
    <xf numFmtId="2" fontId="3" fillId="0" borderId="36" xfId="0" applyNumberFormat="1" applyFont="1" applyBorder="1"/>
    <xf numFmtId="0" fontId="6" fillId="0" borderId="15" xfId="0" applyFont="1" applyBorder="1"/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10" xfId="0" applyFont="1" applyFill="1" applyBorder="1"/>
    <xf numFmtId="0" fontId="6" fillId="0" borderId="37" xfId="0" applyFont="1" applyBorder="1"/>
    <xf numFmtId="0" fontId="6" fillId="0" borderId="38" xfId="0" applyFont="1" applyBorder="1"/>
    <xf numFmtId="0" fontId="6" fillId="0" borderId="21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3" fillId="0" borderId="35" xfId="0" applyFont="1" applyBorder="1"/>
    <xf numFmtId="0" fontId="7" fillId="0" borderId="15" xfId="0" applyFont="1" applyBorder="1"/>
    <xf numFmtId="164" fontId="7" fillId="0" borderId="1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64" fontId="7" fillId="2" borderId="16" xfId="0" applyNumberFormat="1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164" fontId="7" fillId="0" borderId="4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41" xfId="0" applyFont="1" applyBorder="1"/>
    <xf numFmtId="0" fontId="6" fillId="0" borderId="19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2" fontId="7" fillId="2" borderId="42" xfId="0" applyNumberFormat="1" applyFont="1" applyFill="1" applyBorder="1" applyAlignment="1">
      <alignment horizontal="center"/>
    </xf>
    <xf numFmtId="0" fontId="3" fillId="0" borderId="36" xfId="0" applyFont="1" applyBorder="1"/>
    <xf numFmtId="0" fontId="6" fillId="0" borderId="14" xfId="0" applyFont="1" applyBorder="1" applyAlignment="1">
      <alignment horizontal="center" vertical="center"/>
    </xf>
    <xf numFmtId="0" fontId="8" fillId="0" borderId="28" xfId="0" applyFont="1" applyBorder="1"/>
    <xf numFmtId="2" fontId="2" fillId="0" borderId="35" xfId="0" applyNumberFormat="1" applyFont="1" applyBorder="1"/>
    <xf numFmtId="2" fontId="9" fillId="0" borderId="28" xfId="0" applyNumberFormat="1" applyFont="1" applyBorder="1"/>
    <xf numFmtId="2" fontId="9" fillId="0" borderId="35" xfId="0" applyNumberFormat="1" applyFont="1" applyBorder="1"/>
    <xf numFmtId="2" fontId="10" fillId="0" borderId="35" xfId="0" applyNumberFormat="1" applyFont="1" applyBorder="1"/>
    <xf numFmtId="2" fontId="11" fillId="0" borderId="35" xfId="0" applyNumberFormat="1" applyFont="1" applyBorder="1"/>
    <xf numFmtId="0" fontId="12" fillId="0" borderId="35" xfId="0" applyFont="1" applyBorder="1"/>
    <xf numFmtId="2" fontId="13" fillId="0" borderId="35" xfId="0" applyNumberFormat="1" applyFont="1" applyBorder="1"/>
    <xf numFmtId="164" fontId="2" fillId="0" borderId="35" xfId="0" applyNumberFormat="1" applyFont="1" applyBorder="1"/>
    <xf numFmtId="0" fontId="14" fillId="2" borderId="35" xfId="0" applyFont="1" applyFill="1" applyBorder="1" applyAlignment="1">
      <alignment wrapText="1"/>
    </xf>
    <xf numFmtId="0" fontId="4" fillId="0" borderId="35" xfId="0" applyFont="1" applyBorder="1" applyAlignment="1">
      <alignment wrapText="1"/>
    </xf>
    <xf numFmtId="0" fontId="0" fillId="0" borderId="35" xfId="0" applyBorder="1"/>
    <xf numFmtId="2" fontId="15" fillId="0" borderId="35" xfId="0" applyNumberFormat="1" applyFont="1" applyBorder="1"/>
    <xf numFmtId="0" fontId="3" fillId="0" borderId="43" xfId="0" applyFont="1" applyBorder="1"/>
    <xf numFmtId="0" fontId="3" fillId="0" borderId="44" xfId="0" applyFont="1" applyBorder="1"/>
    <xf numFmtId="2" fontId="3" fillId="0" borderId="45" xfId="0" applyNumberFormat="1" applyFont="1" applyBorder="1"/>
    <xf numFmtId="2" fontId="3" fillId="0" borderId="44" xfId="0" applyNumberFormat="1" applyFont="1" applyBorder="1"/>
    <xf numFmtId="2" fontId="3" fillId="0" borderId="46" xfId="0" applyNumberFormat="1" applyFont="1" applyBorder="1"/>
    <xf numFmtId="2" fontId="3" fillId="0" borderId="0" xfId="0" applyNumberFormat="1" applyFont="1"/>
    <xf numFmtId="0" fontId="6" fillId="0" borderId="19" xfId="0" applyFont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/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164" fontId="7" fillId="0" borderId="37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4" fillId="0" borderId="41" xfId="0" applyFont="1" applyBorder="1"/>
    <xf numFmtId="164" fontId="6" fillId="0" borderId="1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2" fontId="6" fillId="2" borderId="19" xfId="0" applyNumberFormat="1" applyFont="1" applyFill="1" applyBorder="1" applyAlignment="1">
      <alignment horizontal="center"/>
    </xf>
    <xf numFmtId="164" fontId="6" fillId="0" borderId="40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4" fillId="0" borderId="15" xfId="0" applyFont="1" applyBorder="1"/>
    <xf numFmtId="0" fontId="4" fillId="0" borderId="15" xfId="0" applyFont="1" applyBorder="1" applyAlignment="1">
      <alignment horizontal="left"/>
    </xf>
    <xf numFmtId="0" fontId="6" fillId="0" borderId="41" xfId="0" applyFont="1" applyBorder="1"/>
    <xf numFmtId="2" fontId="7" fillId="0" borderId="42" xfId="0" applyNumberFormat="1" applyFont="1" applyBorder="1" applyAlignment="1">
      <alignment horizontal="center"/>
    </xf>
    <xf numFmtId="164" fontId="0" fillId="0" borderId="0" xfId="0" applyNumberFormat="1"/>
    <xf numFmtId="0" fontId="4" fillId="0" borderId="19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2" fontId="6" fillId="0" borderId="0" xfId="0" applyNumberFormat="1" applyFont="1" applyAlignment="1">
      <alignment horizontal="left"/>
    </xf>
    <xf numFmtId="0" fontId="16" fillId="0" borderId="41" xfId="0" applyFont="1" applyBorder="1"/>
    <xf numFmtId="2" fontId="7" fillId="0" borderId="16" xfId="0" applyNumberFormat="1" applyFont="1" applyBorder="1" applyAlignment="1">
      <alignment horizontal="center"/>
    </xf>
    <xf numFmtId="2" fontId="7" fillId="2" borderId="16" xfId="0" applyNumberFormat="1" applyFont="1" applyFill="1" applyBorder="1" applyAlignment="1">
      <alignment horizontal="center"/>
    </xf>
    <xf numFmtId="0" fontId="16" fillId="0" borderId="38" xfId="0" applyFont="1" applyBorder="1"/>
    <xf numFmtId="0" fontId="16" fillId="0" borderId="15" xfId="0" applyFont="1" applyBorder="1"/>
    <xf numFmtId="2" fontId="7" fillId="0" borderId="10" xfId="0" applyNumberFormat="1" applyFont="1" applyBorder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2" fontId="4" fillId="2" borderId="42" xfId="0" applyNumberFormat="1" applyFont="1" applyFill="1" applyBorder="1" applyAlignment="1">
      <alignment horizontal="center"/>
    </xf>
    <xf numFmtId="164" fontId="4" fillId="0" borderId="4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38" xfId="0" applyFont="1" applyBorder="1"/>
    <xf numFmtId="2" fontId="4" fillId="0" borderId="49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2" fontId="4" fillId="2" borderId="50" xfId="0" applyNumberFormat="1" applyFont="1" applyFill="1" applyBorder="1" applyAlignment="1">
      <alignment horizontal="center"/>
    </xf>
    <xf numFmtId="0" fontId="7" fillId="0" borderId="5" xfId="0" applyFont="1" applyBorder="1"/>
    <xf numFmtId="2" fontId="7" fillId="0" borderId="51" xfId="0" applyNumberFormat="1" applyFont="1" applyBorder="1" applyAlignment="1">
      <alignment horizontal="center"/>
    </xf>
    <xf numFmtId="2" fontId="7" fillId="2" borderId="51" xfId="0" applyNumberFormat="1" applyFont="1" applyFill="1" applyBorder="1" applyAlignment="1">
      <alignment horizontal="center"/>
    </xf>
    <xf numFmtId="2" fontId="7" fillId="2" borderId="48" xfId="0" applyNumberFormat="1" applyFont="1" applyFill="1" applyBorder="1" applyAlignment="1">
      <alignment horizontal="center"/>
    </xf>
    <xf numFmtId="0" fontId="7" fillId="0" borderId="20" xfId="0" applyFont="1" applyBorder="1"/>
    <xf numFmtId="0" fontId="6" fillId="0" borderId="23" xfId="0" applyFont="1" applyBorder="1"/>
    <xf numFmtId="0" fontId="7" fillId="0" borderId="52" xfId="0" applyFont="1" applyBorder="1"/>
    <xf numFmtId="0" fontId="6" fillId="0" borderId="53" xfId="0" applyFont="1" applyBorder="1" applyAlignment="1">
      <alignment horizontal="center"/>
    </xf>
    <xf numFmtId="0" fontId="7" fillId="2" borderId="52" xfId="0" applyFont="1" applyFill="1" applyBorder="1"/>
    <xf numFmtId="0" fontId="7" fillId="2" borderId="53" xfId="0" applyFont="1" applyFill="1" applyBorder="1"/>
    <xf numFmtId="0" fontId="7" fillId="0" borderId="54" xfId="0" applyFont="1" applyBorder="1"/>
    <xf numFmtId="0" fontId="7" fillId="0" borderId="53" xfId="0" applyFont="1" applyBorder="1"/>
    <xf numFmtId="0" fontId="12" fillId="2" borderId="8" xfId="0" applyFont="1" applyFill="1" applyBorder="1" applyAlignment="1">
      <alignment horizontal="left" wrapText="1"/>
    </xf>
    <xf numFmtId="0" fontId="12" fillId="2" borderId="9" xfId="0" applyFont="1" applyFill="1" applyBorder="1" applyAlignment="1">
      <alignment horizontal="left" wrapText="1"/>
    </xf>
    <xf numFmtId="2" fontId="7" fillId="0" borderId="55" xfId="0" applyNumberFormat="1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/>
    <xf numFmtId="0" fontId="7" fillId="0" borderId="56" xfId="0" applyFont="1" applyBorder="1"/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3"/>
  <sheetViews>
    <sheetView tabSelected="1" workbookViewId="0">
      <selection activeCell="AB1" sqref="AB1:AI1048576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style="1" customWidth="1"/>
    <col min="6" max="6" width="12.140625" style="1" customWidth="1"/>
    <col min="7" max="7" width="12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3" width="12.5703125" customWidth="1"/>
    <col min="14" max="16" width="11.28515625" customWidth="1"/>
    <col min="17" max="17" width="12.140625" customWidth="1"/>
    <col min="18" max="18" width="11.28515625" customWidth="1"/>
    <col min="19" max="20" width="11.140625" customWidth="1"/>
    <col min="21" max="21" width="11.7109375" customWidth="1"/>
    <col min="22" max="22" width="10.85546875" customWidth="1"/>
    <col min="23" max="23" width="13.42578125" customWidth="1"/>
    <col min="24" max="24" width="10.7109375" customWidth="1"/>
    <col min="25" max="25" width="10.5703125" customWidth="1"/>
    <col min="26" max="26" width="10.85546875" customWidth="1"/>
    <col min="27" max="27" width="11.140625" customWidth="1"/>
    <col min="261" max="261" width="23.140625" customWidth="1"/>
    <col min="262" max="262" width="42.85546875" customWidth="1"/>
    <col min="264" max="264" width="11.28515625" customWidth="1"/>
    <col min="265" max="265" width="12.85546875" customWidth="1"/>
    <col min="266" max="266" width="12.140625" customWidth="1"/>
    <col min="267" max="267" width="11.7109375" customWidth="1"/>
    <col min="268" max="268" width="11.42578125" customWidth="1"/>
    <col min="269" max="269" width="12.7109375" customWidth="1"/>
    <col min="270" max="270" width="4.140625" customWidth="1"/>
    <col min="271" max="271" width="45.28515625" customWidth="1"/>
    <col min="272" max="272" width="14.85546875" customWidth="1"/>
    <col min="273" max="273" width="12.28515625" customWidth="1"/>
    <col min="274" max="275" width="11.140625" customWidth="1"/>
    <col min="276" max="276" width="12.42578125" customWidth="1"/>
    <col min="277" max="277" width="11.42578125" customWidth="1"/>
    <col min="278" max="278" width="13.5703125" customWidth="1"/>
    <col min="517" max="517" width="23.140625" customWidth="1"/>
    <col min="518" max="518" width="42.85546875" customWidth="1"/>
    <col min="520" max="520" width="11.28515625" customWidth="1"/>
    <col min="521" max="521" width="12.85546875" customWidth="1"/>
    <col min="522" max="522" width="12.140625" customWidth="1"/>
    <col min="523" max="523" width="11.7109375" customWidth="1"/>
    <col min="524" max="524" width="11.42578125" customWidth="1"/>
    <col min="525" max="525" width="12.7109375" customWidth="1"/>
    <col min="526" max="526" width="4.140625" customWidth="1"/>
    <col min="527" max="527" width="45.28515625" customWidth="1"/>
    <col min="528" max="528" width="14.85546875" customWidth="1"/>
    <col min="529" max="529" width="12.28515625" customWidth="1"/>
    <col min="530" max="531" width="11.140625" customWidth="1"/>
    <col min="532" max="532" width="12.42578125" customWidth="1"/>
    <col min="533" max="533" width="11.42578125" customWidth="1"/>
    <col min="534" max="534" width="13.5703125" customWidth="1"/>
    <col min="773" max="773" width="23.140625" customWidth="1"/>
    <col min="774" max="774" width="42.85546875" customWidth="1"/>
    <col min="776" max="776" width="11.28515625" customWidth="1"/>
    <col min="777" max="777" width="12.85546875" customWidth="1"/>
    <col min="778" max="778" width="12.140625" customWidth="1"/>
    <col min="779" max="779" width="11.7109375" customWidth="1"/>
    <col min="780" max="780" width="11.42578125" customWidth="1"/>
    <col min="781" max="781" width="12.7109375" customWidth="1"/>
    <col min="782" max="782" width="4.140625" customWidth="1"/>
    <col min="783" max="783" width="45.28515625" customWidth="1"/>
    <col min="784" max="784" width="14.85546875" customWidth="1"/>
    <col min="785" max="785" width="12.28515625" customWidth="1"/>
    <col min="786" max="787" width="11.140625" customWidth="1"/>
    <col min="788" max="788" width="12.42578125" customWidth="1"/>
    <col min="789" max="789" width="11.42578125" customWidth="1"/>
    <col min="790" max="790" width="13.5703125" customWidth="1"/>
    <col min="1029" max="1029" width="23.140625" customWidth="1"/>
    <col min="1030" max="1030" width="42.85546875" customWidth="1"/>
    <col min="1032" max="1032" width="11.28515625" customWidth="1"/>
    <col min="1033" max="1033" width="12.85546875" customWidth="1"/>
    <col min="1034" max="1034" width="12.140625" customWidth="1"/>
    <col min="1035" max="1035" width="11.7109375" customWidth="1"/>
    <col min="1036" max="1036" width="11.42578125" customWidth="1"/>
    <col min="1037" max="1037" width="12.7109375" customWidth="1"/>
    <col min="1038" max="1038" width="4.140625" customWidth="1"/>
    <col min="1039" max="1039" width="45.28515625" customWidth="1"/>
    <col min="1040" max="1040" width="14.85546875" customWidth="1"/>
    <col min="1041" max="1041" width="12.28515625" customWidth="1"/>
    <col min="1042" max="1043" width="11.140625" customWidth="1"/>
    <col min="1044" max="1044" width="12.42578125" customWidth="1"/>
    <col min="1045" max="1045" width="11.42578125" customWidth="1"/>
    <col min="1046" max="1046" width="13.5703125" customWidth="1"/>
    <col min="1285" max="1285" width="23.140625" customWidth="1"/>
    <col min="1286" max="1286" width="42.85546875" customWidth="1"/>
    <col min="1288" max="1288" width="11.28515625" customWidth="1"/>
    <col min="1289" max="1289" width="12.85546875" customWidth="1"/>
    <col min="1290" max="1290" width="12.140625" customWidth="1"/>
    <col min="1291" max="1291" width="11.7109375" customWidth="1"/>
    <col min="1292" max="1292" width="11.42578125" customWidth="1"/>
    <col min="1293" max="1293" width="12.7109375" customWidth="1"/>
    <col min="1294" max="1294" width="4.140625" customWidth="1"/>
    <col min="1295" max="1295" width="45.28515625" customWidth="1"/>
    <col min="1296" max="1296" width="14.85546875" customWidth="1"/>
    <col min="1297" max="1297" width="12.28515625" customWidth="1"/>
    <col min="1298" max="1299" width="11.140625" customWidth="1"/>
    <col min="1300" max="1300" width="12.42578125" customWidth="1"/>
    <col min="1301" max="1301" width="11.42578125" customWidth="1"/>
    <col min="1302" max="1302" width="13.5703125" customWidth="1"/>
    <col min="1541" max="1541" width="23.140625" customWidth="1"/>
    <col min="1542" max="1542" width="42.85546875" customWidth="1"/>
    <col min="1544" max="1544" width="11.28515625" customWidth="1"/>
    <col min="1545" max="1545" width="12.85546875" customWidth="1"/>
    <col min="1546" max="1546" width="12.140625" customWidth="1"/>
    <col min="1547" max="1547" width="11.7109375" customWidth="1"/>
    <col min="1548" max="1548" width="11.42578125" customWidth="1"/>
    <col min="1549" max="1549" width="12.7109375" customWidth="1"/>
    <col min="1550" max="1550" width="4.140625" customWidth="1"/>
    <col min="1551" max="1551" width="45.28515625" customWidth="1"/>
    <col min="1552" max="1552" width="14.85546875" customWidth="1"/>
    <col min="1553" max="1553" width="12.28515625" customWidth="1"/>
    <col min="1554" max="1555" width="11.140625" customWidth="1"/>
    <col min="1556" max="1556" width="12.42578125" customWidth="1"/>
    <col min="1557" max="1557" width="11.42578125" customWidth="1"/>
    <col min="1558" max="1558" width="13.5703125" customWidth="1"/>
    <col min="1797" max="1797" width="23.140625" customWidth="1"/>
    <col min="1798" max="1798" width="42.85546875" customWidth="1"/>
    <col min="1800" max="1800" width="11.28515625" customWidth="1"/>
    <col min="1801" max="1801" width="12.85546875" customWidth="1"/>
    <col min="1802" max="1802" width="12.140625" customWidth="1"/>
    <col min="1803" max="1803" width="11.7109375" customWidth="1"/>
    <col min="1804" max="1804" width="11.42578125" customWidth="1"/>
    <col min="1805" max="1805" width="12.7109375" customWidth="1"/>
    <col min="1806" max="1806" width="4.140625" customWidth="1"/>
    <col min="1807" max="1807" width="45.28515625" customWidth="1"/>
    <col min="1808" max="1808" width="14.85546875" customWidth="1"/>
    <col min="1809" max="1809" width="12.28515625" customWidth="1"/>
    <col min="1810" max="1811" width="11.140625" customWidth="1"/>
    <col min="1812" max="1812" width="12.42578125" customWidth="1"/>
    <col min="1813" max="1813" width="11.42578125" customWidth="1"/>
    <col min="1814" max="1814" width="13.5703125" customWidth="1"/>
    <col min="2053" max="2053" width="23.140625" customWidth="1"/>
    <col min="2054" max="2054" width="42.85546875" customWidth="1"/>
    <col min="2056" max="2056" width="11.28515625" customWidth="1"/>
    <col min="2057" max="2057" width="12.85546875" customWidth="1"/>
    <col min="2058" max="2058" width="12.140625" customWidth="1"/>
    <col min="2059" max="2059" width="11.7109375" customWidth="1"/>
    <col min="2060" max="2060" width="11.42578125" customWidth="1"/>
    <col min="2061" max="2061" width="12.7109375" customWidth="1"/>
    <col min="2062" max="2062" width="4.140625" customWidth="1"/>
    <col min="2063" max="2063" width="45.28515625" customWidth="1"/>
    <col min="2064" max="2064" width="14.85546875" customWidth="1"/>
    <col min="2065" max="2065" width="12.28515625" customWidth="1"/>
    <col min="2066" max="2067" width="11.140625" customWidth="1"/>
    <col min="2068" max="2068" width="12.42578125" customWidth="1"/>
    <col min="2069" max="2069" width="11.42578125" customWidth="1"/>
    <col min="2070" max="2070" width="13.5703125" customWidth="1"/>
    <col min="2309" max="2309" width="23.140625" customWidth="1"/>
    <col min="2310" max="2310" width="42.85546875" customWidth="1"/>
    <col min="2312" max="2312" width="11.28515625" customWidth="1"/>
    <col min="2313" max="2313" width="12.85546875" customWidth="1"/>
    <col min="2314" max="2314" width="12.140625" customWidth="1"/>
    <col min="2315" max="2315" width="11.7109375" customWidth="1"/>
    <col min="2316" max="2316" width="11.42578125" customWidth="1"/>
    <col min="2317" max="2317" width="12.7109375" customWidth="1"/>
    <col min="2318" max="2318" width="4.140625" customWidth="1"/>
    <col min="2319" max="2319" width="45.28515625" customWidth="1"/>
    <col min="2320" max="2320" width="14.85546875" customWidth="1"/>
    <col min="2321" max="2321" width="12.28515625" customWidth="1"/>
    <col min="2322" max="2323" width="11.140625" customWidth="1"/>
    <col min="2324" max="2324" width="12.42578125" customWidth="1"/>
    <col min="2325" max="2325" width="11.42578125" customWidth="1"/>
    <col min="2326" max="2326" width="13.5703125" customWidth="1"/>
    <col min="2565" max="2565" width="23.140625" customWidth="1"/>
    <col min="2566" max="2566" width="42.85546875" customWidth="1"/>
    <col min="2568" max="2568" width="11.28515625" customWidth="1"/>
    <col min="2569" max="2569" width="12.85546875" customWidth="1"/>
    <col min="2570" max="2570" width="12.140625" customWidth="1"/>
    <col min="2571" max="2571" width="11.7109375" customWidth="1"/>
    <col min="2572" max="2572" width="11.42578125" customWidth="1"/>
    <col min="2573" max="2573" width="12.7109375" customWidth="1"/>
    <col min="2574" max="2574" width="4.140625" customWidth="1"/>
    <col min="2575" max="2575" width="45.28515625" customWidth="1"/>
    <col min="2576" max="2576" width="14.85546875" customWidth="1"/>
    <col min="2577" max="2577" width="12.28515625" customWidth="1"/>
    <col min="2578" max="2579" width="11.140625" customWidth="1"/>
    <col min="2580" max="2580" width="12.42578125" customWidth="1"/>
    <col min="2581" max="2581" width="11.42578125" customWidth="1"/>
    <col min="2582" max="2582" width="13.5703125" customWidth="1"/>
    <col min="2821" max="2821" width="23.140625" customWidth="1"/>
    <col min="2822" max="2822" width="42.85546875" customWidth="1"/>
    <col min="2824" max="2824" width="11.28515625" customWidth="1"/>
    <col min="2825" max="2825" width="12.85546875" customWidth="1"/>
    <col min="2826" max="2826" width="12.140625" customWidth="1"/>
    <col min="2827" max="2827" width="11.7109375" customWidth="1"/>
    <col min="2828" max="2828" width="11.42578125" customWidth="1"/>
    <col min="2829" max="2829" width="12.7109375" customWidth="1"/>
    <col min="2830" max="2830" width="4.140625" customWidth="1"/>
    <col min="2831" max="2831" width="45.28515625" customWidth="1"/>
    <col min="2832" max="2832" width="14.85546875" customWidth="1"/>
    <col min="2833" max="2833" width="12.28515625" customWidth="1"/>
    <col min="2834" max="2835" width="11.140625" customWidth="1"/>
    <col min="2836" max="2836" width="12.42578125" customWidth="1"/>
    <col min="2837" max="2837" width="11.42578125" customWidth="1"/>
    <col min="2838" max="2838" width="13.5703125" customWidth="1"/>
    <col min="3077" max="3077" width="23.140625" customWidth="1"/>
    <col min="3078" max="3078" width="42.85546875" customWidth="1"/>
    <col min="3080" max="3080" width="11.28515625" customWidth="1"/>
    <col min="3081" max="3081" width="12.85546875" customWidth="1"/>
    <col min="3082" max="3082" width="12.140625" customWidth="1"/>
    <col min="3083" max="3083" width="11.7109375" customWidth="1"/>
    <col min="3084" max="3084" width="11.42578125" customWidth="1"/>
    <col min="3085" max="3085" width="12.7109375" customWidth="1"/>
    <col min="3086" max="3086" width="4.140625" customWidth="1"/>
    <col min="3087" max="3087" width="45.28515625" customWidth="1"/>
    <col min="3088" max="3088" width="14.85546875" customWidth="1"/>
    <col min="3089" max="3089" width="12.28515625" customWidth="1"/>
    <col min="3090" max="3091" width="11.140625" customWidth="1"/>
    <col min="3092" max="3092" width="12.42578125" customWidth="1"/>
    <col min="3093" max="3093" width="11.42578125" customWidth="1"/>
    <col min="3094" max="3094" width="13.5703125" customWidth="1"/>
    <col min="3333" max="3333" width="23.140625" customWidth="1"/>
    <col min="3334" max="3334" width="42.85546875" customWidth="1"/>
    <col min="3336" max="3336" width="11.28515625" customWidth="1"/>
    <col min="3337" max="3337" width="12.85546875" customWidth="1"/>
    <col min="3338" max="3338" width="12.140625" customWidth="1"/>
    <col min="3339" max="3339" width="11.7109375" customWidth="1"/>
    <col min="3340" max="3340" width="11.42578125" customWidth="1"/>
    <col min="3341" max="3341" width="12.7109375" customWidth="1"/>
    <col min="3342" max="3342" width="4.140625" customWidth="1"/>
    <col min="3343" max="3343" width="45.28515625" customWidth="1"/>
    <col min="3344" max="3344" width="14.85546875" customWidth="1"/>
    <col min="3345" max="3345" width="12.28515625" customWidth="1"/>
    <col min="3346" max="3347" width="11.140625" customWidth="1"/>
    <col min="3348" max="3348" width="12.42578125" customWidth="1"/>
    <col min="3349" max="3349" width="11.42578125" customWidth="1"/>
    <col min="3350" max="3350" width="13.5703125" customWidth="1"/>
    <col min="3589" max="3589" width="23.140625" customWidth="1"/>
    <col min="3590" max="3590" width="42.85546875" customWidth="1"/>
    <col min="3592" max="3592" width="11.28515625" customWidth="1"/>
    <col min="3593" max="3593" width="12.85546875" customWidth="1"/>
    <col min="3594" max="3594" width="12.140625" customWidth="1"/>
    <col min="3595" max="3595" width="11.7109375" customWidth="1"/>
    <col min="3596" max="3596" width="11.42578125" customWidth="1"/>
    <col min="3597" max="3597" width="12.7109375" customWidth="1"/>
    <col min="3598" max="3598" width="4.140625" customWidth="1"/>
    <col min="3599" max="3599" width="45.28515625" customWidth="1"/>
    <col min="3600" max="3600" width="14.85546875" customWidth="1"/>
    <col min="3601" max="3601" width="12.28515625" customWidth="1"/>
    <col min="3602" max="3603" width="11.140625" customWidth="1"/>
    <col min="3604" max="3604" width="12.42578125" customWidth="1"/>
    <col min="3605" max="3605" width="11.42578125" customWidth="1"/>
    <col min="3606" max="3606" width="13.5703125" customWidth="1"/>
    <col min="3845" max="3845" width="23.140625" customWidth="1"/>
    <col min="3846" max="3846" width="42.85546875" customWidth="1"/>
    <col min="3848" max="3848" width="11.28515625" customWidth="1"/>
    <col min="3849" max="3849" width="12.85546875" customWidth="1"/>
    <col min="3850" max="3850" width="12.140625" customWidth="1"/>
    <col min="3851" max="3851" width="11.7109375" customWidth="1"/>
    <col min="3852" max="3852" width="11.42578125" customWidth="1"/>
    <col min="3853" max="3853" width="12.7109375" customWidth="1"/>
    <col min="3854" max="3854" width="4.140625" customWidth="1"/>
    <col min="3855" max="3855" width="45.28515625" customWidth="1"/>
    <col min="3856" max="3856" width="14.85546875" customWidth="1"/>
    <col min="3857" max="3857" width="12.28515625" customWidth="1"/>
    <col min="3858" max="3859" width="11.140625" customWidth="1"/>
    <col min="3860" max="3860" width="12.42578125" customWidth="1"/>
    <col min="3861" max="3861" width="11.42578125" customWidth="1"/>
    <col min="3862" max="3862" width="13.5703125" customWidth="1"/>
    <col min="4101" max="4101" width="23.140625" customWidth="1"/>
    <col min="4102" max="4102" width="42.85546875" customWidth="1"/>
    <col min="4104" max="4104" width="11.28515625" customWidth="1"/>
    <col min="4105" max="4105" width="12.85546875" customWidth="1"/>
    <col min="4106" max="4106" width="12.140625" customWidth="1"/>
    <col min="4107" max="4107" width="11.7109375" customWidth="1"/>
    <col min="4108" max="4108" width="11.42578125" customWidth="1"/>
    <col min="4109" max="4109" width="12.7109375" customWidth="1"/>
    <col min="4110" max="4110" width="4.140625" customWidth="1"/>
    <col min="4111" max="4111" width="45.28515625" customWidth="1"/>
    <col min="4112" max="4112" width="14.85546875" customWidth="1"/>
    <col min="4113" max="4113" width="12.28515625" customWidth="1"/>
    <col min="4114" max="4115" width="11.140625" customWidth="1"/>
    <col min="4116" max="4116" width="12.42578125" customWidth="1"/>
    <col min="4117" max="4117" width="11.42578125" customWidth="1"/>
    <col min="4118" max="4118" width="13.5703125" customWidth="1"/>
    <col min="4357" max="4357" width="23.140625" customWidth="1"/>
    <col min="4358" max="4358" width="42.85546875" customWidth="1"/>
    <col min="4360" max="4360" width="11.28515625" customWidth="1"/>
    <col min="4361" max="4361" width="12.85546875" customWidth="1"/>
    <col min="4362" max="4362" width="12.140625" customWidth="1"/>
    <col min="4363" max="4363" width="11.7109375" customWidth="1"/>
    <col min="4364" max="4364" width="11.42578125" customWidth="1"/>
    <col min="4365" max="4365" width="12.7109375" customWidth="1"/>
    <col min="4366" max="4366" width="4.140625" customWidth="1"/>
    <col min="4367" max="4367" width="45.28515625" customWidth="1"/>
    <col min="4368" max="4368" width="14.85546875" customWidth="1"/>
    <col min="4369" max="4369" width="12.28515625" customWidth="1"/>
    <col min="4370" max="4371" width="11.140625" customWidth="1"/>
    <col min="4372" max="4372" width="12.42578125" customWidth="1"/>
    <col min="4373" max="4373" width="11.42578125" customWidth="1"/>
    <col min="4374" max="4374" width="13.5703125" customWidth="1"/>
    <col min="4613" max="4613" width="23.140625" customWidth="1"/>
    <col min="4614" max="4614" width="42.85546875" customWidth="1"/>
    <col min="4616" max="4616" width="11.28515625" customWidth="1"/>
    <col min="4617" max="4617" width="12.85546875" customWidth="1"/>
    <col min="4618" max="4618" width="12.140625" customWidth="1"/>
    <col min="4619" max="4619" width="11.7109375" customWidth="1"/>
    <col min="4620" max="4620" width="11.42578125" customWidth="1"/>
    <col min="4621" max="4621" width="12.7109375" customWidth="1"/>
    <col min="4622" max="4622" width="4.140625" customWidth="1"/>
    <col min="4623" max="4623" width="45.28515625" customWidth="1"/>
    <col min="4624" max="4624" width="14.85546875" customWidth="1"/>
    <col min="4625" max="4625" width="12.28515625" customWidth="1"/>
    <col min="4626" max="4627" width="11.140625" customWidth="1"/>
    <col min="4628" max="4628" width="12.42578125" customWidth="1"/>
    <col min="4629" max="4629" width="11.42578125" customWidth="1"/>
    <col min="4630" max="4630" width="13.5703125" customWidth="1"/>
    <col min="4869" max="4869" width="23.140625" customWidth="1"/>
    <col min="4870" max="4870" width="42.85546875" customWidth="1"/>
    <col min="4872" max="4872" width="11.28515625" customWidth="1"/>
    <col min="4873" max="4873" width="12.85546875" customWidth="1"/>
    <col min="4874" max="4874" width="12.140625" customWidth="1"/>
    <col min="4875" max="4875" width="11.7109375" customWidth="1"/>
    <col min="4876" max="4876" width="11.42578125" customWidth="1"/>
    <col min="4877" max="4877" width="12.7109375" customWidth="1"/>
    <col min="4878" max="4878" width="4.140625" customWidth="1"/>
    <col min="4879" max="4879" width="45.28515625" customWidth="1"/>
    <col min="4880" max="4880" width="14.85546875" customWidth="1"/>
    <col min="4881" max="4881" width="12.28515625" customWidth="1"/>
    <col min="4882" max="4883" width="11.140625" customWidth="1"/>
    <col min="4884" max="4884" width="12.42578125" customWidth="1"/>
    <col min="4885" max="4885" width="11.42578125" customWidth="1"/>
    <col min="4886" max="4886" width="13.5703125" customWidth="1"/>
    <col min="5125" max="5125" width="23.140625" customWidth="1"/>
    <col min="5126" max="5126" width="42.85546875" customWidth="1"/>
    <col min="5128" max="5128" width="11.28515625" customWidth="1"/>
    <col min="5129" max="5129" width="12.85546875" customWidth="1"/>
    <col min="5130" max="5130" width="12.140625" customWidth="1"/>
    <col min="5131" max="5131" width="11.7109375" customWidth="1"/>
    <col min="5132" max="5132" width="11.42578125" customWidth="1"/>
    <col min="5133" max="5133" width="12.7109375" customWidth="1"/>
    <col min="5134" max="5134" width="4.140625" customWidth="1"/>
    <col min="5135" max="5135" width="45.28515625" customWidth="1"/>
    <col min="5136" max="5136" width="14.85546875" customWidth="1"/>
    <col min="5137" max="5137" width="12.28515625" customWidth="1"/>
    <col min="5138" max="5139" width="11.140625" customWidth="1"/>
    <col min="5140" max="5140" width="12.42578125" customWidth="1"/>
    <col min="5141" max="5141" width="11.42578125" customWidth="1"/>
    <col min="5142" max="5142" width="13.5703125" customWidth="1"/>
    <col min="5381" max="5381" width="23.140625" customWidth="1"/>
    <col min="5382" max="5382" width="42.85546875" customWidth="1"/>
    <col min="5384" max="5384" width="11.28515625" customWidth="1"/>
    <col min="5385" max="5385" width="12.85546875" customWidth="1"/>
    <col min="5386" max="5386" width="12.140625" customWidth="1"/>
    <col min="5387" max="5387" width="11.7109375" customWidth="1"/>
    <col min="5388" max="5388" width="11.42578125" customWidth="1"/>
    <col min="5389" max="5389" width="12.7109375" customWidth="1"/>
    <col min="5390" max="5390" width="4.140625" customWidth="1"/>
    <col min="5391" max="5391" width="45.28515625" customWidth="1"/>
    <col min="5392" max="5392" width="14.85546875" customWidth="1"/>
    <col min="5393" max="5393" width="12.28515625" customWidth="1"/>
    <col min="5394" max="5395" width="11.140625" customWidth="1"/>
    <col min="5396" max="5396" width="12.42578125" customWidth="1"/>
    <col min="5397" max="5397" width="11.42578125" customWidth="1"/>
    <col min="5398" max="5398" width="13.5703125" customWidth="1"/>
    <col min="5637" max="5637" width="23.140625" customWidth="1"/>
    <col min="5638" max="5638" width="42.85546875" customWidth="1"/>
    <col min="5640" max="5640" width="11.28515625" customWidth="1"/>
    <col min="5641" max="5641" width="12.85546875" customWidth="1"/>
    <col min="5642" max="5642" width="12.140625" customWidth="1"/>
    <col min="5643" max="5643" width="11.7109375" customWidth="1"/>
    <col min="5644" max="5644" width="11.42578125" customWidth="1"/>
    <col min="5645" max="5645" width="12.7109375" customWidth="1"/>
    <col min="5646" max="5646" width="4.140625" customWidth="1"/>
    <col min="5647" max="5647" width="45.28515625" customWidth="1"/>
    <col min="5648" max="5648" width="14.85546875" customWidth="1"/>
    <col min="5649" max="5649" width="12.28515625" customWidth="1"/>
    <col min="5650" max="5651" width="11.140625" customWidth="1"/>
    <col min="5652" max="5652" width="12.42578125" customWidth="1"/>
    <col min="5653" max="5653" width="11.42578125" customWidth="1"/>
    <col min="5654" max="5654" width="13.5703125" customWidth="1"/>
    <col min="5893" max="5893" width="23.140625" customWidth="1"/>
    <col min="5894" max="5894" width="42.85546875" customWidth="1"/>
    <col min="5896" max="5896" width="11.28515625" customWidth="1"/>
    <col min="5897" max="5897" width="12.85546875" customWidth="1"/>
    <col min="5898" max="5898" width="12.140625" customWidth="1"/>
    <col min="5899" max="5899" width="11.7109375" customWidth="1"/>
    <col min="5900" max="5900" width="11.42578125" customWidth="1"/>
    <col min="5901" max="5901" width="12.7109375" customWidth="1"/>
    <col min="5902" max="5902" width="4.140625" customWidth="1"/>
    <col min="5903" max="5903" width="45.28515625" customWidth="1"/>
    <col min="5904" max="5904" width="14.85546875" customWidth="1"/>
    <col min="5905" max="5905" width="12.28515625" customWidth="1"/>
    <col min="5906" max="5907" width="11.140625" customWidth="1"/>
    <col min="5908" max="5908" width="12.42578125" customWidth="1"/>
    <col min="5909" max="5909" width="11.42578125" customWidth="1"/>
    <col min="5910" max="5910" width="13.5703125" customWidth="1"/>
    <col min="6149" max="6149" width="23.140625" customWidth="1"/>
    <col min="6150" max="6150" width="42.85546875" customWidth="1"/>
    <col min="6152" max="6152" width="11.28515625" customWidth="1"/>
    <col min="6153" max="6153" width="12.85546875" customWidth="1"/>
    <col min="6154" max="6154" width="12.140625" customWidth="1"/>
    <col min="6155" max="6155" width="11.7109375" customWidth="1"/>
    <col min="6156" max="6156" width="11.42578125" customWidth="1"/>
    <col min="6157" max="6157" width="12.7109375" customWidth="1"/>
    <col min="6158" max="6158" width="4.140625" customWidth="1"/>
    <col min="6159" max="6159" width="45.28515625" customWidth="1"/>
    <col min="6160" max="6160" width="14.85546875" customWidth="1"/>
    <col min="6161" max="6161" width="12.28515625" customWidth="1"/>
    <col min="6162" max="6163" width="11.140625" customWidth="1"/>
    <col min="6164" max="6164" width="12.42578125" customWidth="1"/>
    <col min="6165" max="6165" width="11.42578125" customWidth="1"/>
    <col min="6166" max="6166" width="13.5703125" customWidth="1"/>
    <col min="6405" max="6405" width="23.140625" customWidth="1"/>
    <col min="6406" max="6406" width="42.85546875" customWidth="1"/>
    <col min="6408" max="6408" width="11.28515625" customWidth="1"/>
    <col min="6409" max="6409" width="12.85546875" customWidth="1"/>
    <col min="6410" max="6410" width="12.140625" customWidth="1"/>
    <col min="6411" max="6411" width="11.7109375" customWidth="1"/>
    <col min="6412" max="6412" width="11.42578125" customWidth="1"/>
    <col min="6413" max="6413" width="12.7109375" customWidth="1"/>
    <col min="6414" max="6414" width="4.140625" customWidth="1"/>
    <col min="6415" max="6415" width="45.28515625" customWidth="1"/>
    <col min="6416" max="6416" width="14.85546875" customWidth="1"/>
    <col min="6417" max="6417" width="12.28515625" customWidth="1"/>
    <col min="6418" max="6419" width="11.140625" customWidth="1"/>
    <col min="6420" max="6420" width="12.42578125" customWidth="1"/>
    <col min="6421" max="6421" width="11.42578125" customWidth="1"/>
    <col min="6422" max="6422" width="13.5703125" customWidth="1"/>
    <col min="6661" max="6661" width="23.140625" customWidth="1"/>
    <col min="6662" max="6662" width="42.85546875" customWidth="1"/>
    <col min="6664" max="6664" width="11.28515625" customWidth="1"/>
    <col min="6665" max="6665" width="12.85546875" customWidth="1"/>
    <col min="6666" max="6666" width="12.140625" customWidth="1"/>
    <col min="6667" max="6667" width="11.7109375" customWidth="1"/>
    <col min="6668" max="6668" width="11.42578125" customWidth="1"/>
    <col min="6669" max="6669" width="12.7109375" customWidth="1"/>
    <col min="6670" max="6670" width="4.140625" customWidth="1"/>
    <col min="6671" max="6671" width="45.28515625" customWidth="1"/>
    <col min="6672" max="6672" width="14.85546875" customWidth="1"/>
    <col min="6673" max="6673" width="12.28515625" customWidth="1"/>
    <col min="6674" max="6675" width="11.140625" customWidth="1"/>
    <col min="6676" max="6676" width="12.42578125" customWidth="1"/>
    <col min="6677" max="6677" width="11.42578125" customWidth="1"/>
    <col min="6678" max="6678" width="13.5703125" customWidth="1"/>
    <col min="6917" max="6917" width="23.140625" customWidth="1"/>
    <col min="6918" max="6918" width="42.85546875" customWidth="1"/>
    <col min="6920" max="6920" width="11.28515625" customWidth="1"/>
    <col min="6921" max="6921" width="12.85546875" customWidth="1"/>
    <col min="6922" max="6922" width="12.140625" customWidth="1"/>
    <col min="6923" max="6923" width="11.7109375" customWidth="1"/>
    <col min="6924" max="6924" width="11.42578125" customWidth="1"/>
    <col min="6925" max="6925" width="12.7109375" customWidth="1"/>
    <col min="6926" max="6926" width="4.140625" customWidth="1"/>
    <col min="6927" max="6927" width="45.28515625" customWidth="1"/>
    <col min="6928" max="6928" width="14.85546875" customWidth="1"/>
    <col min="6929" max="6929" width="12.28515625" customWidth="1"/>
    <col min="6930" max="6931" width="11.140625" customWidth="1"/>
    <col min="6932" max="6932" width="12.42578125" customWidth="1"/>
    <col min="6933" max="6933" width="11.42578125" customWidth="1"/>
    <col min="6934" max="6934" width="13.5703125" customWidth="1"/>
    <col min="7173" max="7173" width="23.140625" customWidth="1"/>
    <col min="7174" max="7174" width="42.85546875" customWidth="1"/>
    <col min="7176" max="7176" width="11.28515625" customWidth="1"/>
    <col min="7177" max="7177" width="12.85546875" customWidth="1"/>
    <col min="7178" max="7178" width="12.140625" customWidth="1"/>
    <col min="7179" max="7179" width="11.7109375" customWidth="1"/>
    <col min="7180" max="7180" width="11.42578125" customWidth="1"/>
    <col min="7181" max="7181" width="12.7109375" customWidth="1"/>
    <col min="7182" max="7182" width="4.140625" customWidth="1"/>
    <col min="7183" max="7183" width="45.28515625" customWidth="1"/>
    <col min="7184" max="7184" width="14.85546875" customWidth="1"/>
    <col min="7185" max="7185" width="12.28515625" customWidth="1"/>
    <col min="7186" max="7187" width="11.140625" customWidth="1"/>
    <col min="7188" max="7188" width="12.42578125" customWidth="1"/>
    <col min="7189" max="7189" width="11.42578125" customWidth="1"/>
    <col min="7190" max="7190" width="13.5703125" customWidth="1"/>
    <col min="7429" max="7429" width="23.140625" customWidth="1"/>
    <col min="7430" max="7430" width="42.85546875" customWidth="1"/>
    <col min="7432" max="7432" width="11.28515625" customWidth="1"/>
    <col min="7433" max="7433" width="12.85546875" customWidth="1"/>
    <col min="7434" max="7434" width="12.140625" customWidth="1"/>
    <col min="7435" max="7435" width="11.7109375" customWidth="1"/>
    <col min="7436" max="7436" width="11.42578125" customWidth="1"/>
    <col min="7437" max="7437" width="12.7109375" customWidth="1"/>
    <col min="7438" max="7438" width="4.140625" customWidth="1"/>
    <col min="7439" max="7439" width="45.28515625" customWidth="1"/>
    <col min="7440" max="7440" width="14.85546875" customWidth="1"/>
    <col min="7441" max="7441" width="12.28515625" customWidth="1"/>
    <col min="7442" max="7443" width="11.140625" customWidth="1"/>
    <col min="7444" max="7444" width="12.42578125" customWidth="1"/>
    <col min="7445" max="7445" width="11.42578125" customWidth="1"/>
    <col min="7446" max="7446" width="13.5703125" customWidth="1"/>
    <col min="7685" max="7685" width="23.140625" customWidth="1"/>
    <col min="7686" max="7686" width="42.85546875" customWidth="1"/>
    <col min="7688" max="7688" width="11.28515625" customWidth="1"/>
    <col min="7689" max="7689" width="12.85546875" customWidth="1"/>
    <col min="7690" max="7690" width="12.140625" customWidth="1"/>
    <col min="7691" max="7691" width="11.7109375" customWidth="1"/>
    <col min="7692" max="7692" width="11.42578125" customWidth="1"/>
    <col min="7693" max="7693" width="12.7109375" customWidth="1"/>
    <col min="7694" max="7694" width="4.140625" customWidth="1"/>
    <col min="7695" max="7695" width="45.28515625" customWidth="1"/>
    <col min="7696" max="7696" width="14.85546875" customWidth="1"/>
    <col min="7697" max="7697" width="12.28515625" customWidth="1"/>
    <col min="7698" max="7699" width="11.140625" customWidth="1"/>
    <col min="7700" max="7700" width="12.42578125" customWidth="1"/>
    <col min="7701" max="7701" width="11.42578125" customWidth="1"/>
    <col min="7702" max="7702" width="13.5703125" customWidth="1"/>
    <col min="7941" max="7941" width="23.140625" customWidth="1"/>
    <col min="7942" max="7942" width="42.85546875" customWidth="1"/>
    <col min="7944" max="7944" width="11.28515625" customWidth="1"/>
    <col min="7945" max="7945" width="12.85546875" customWidth="1"/>
    <col min="7946" max="7946" width="12.140625" customWidth="1"/>
    <col min="7947" max="7947" width="11.7109375" customWidth="1"/>
    <col min="7948" max="7948" width="11.42578125" customWidth="1"/>
    <col min="7949" max="7949" width="12.7109375" customWidth="1"/>
    <col min="7950" max="7950" width="4.140625" customWidth="1"/>
    <col min="7951" max="7951" width="45.28515625" customWidth="1"/>
    <col min="7952" max="7952" width="14.85546875" customWidth="1"/>
    <col min="7953" max="7953" width="12.28515625" customWidth="1"/>
    <col min="7954" max="7955" width="11.140625" customWidth="1"/>
    <col min="7956" max="7956" width="12.42578125" customWidth="1"/>
    <col min="7957" max="7957" width="11.42578125" customWidth="1"/>
    <col min="7958" max="7958" width="13.5703125" customWidth="1"/>
    <col min="8197" max="8197" width="23.140625" customWidth="1"/>
    <col min="8198" max="8198" width="42.85546875" customWidth="1"/>
    <col min="8200" max="8200" width="11.28515625" customWidth="1"/>
    <col min="8201" max="8201" width="12.85546875" customWidth="1"/>
    <col min="8202" max="8202" width="12.140625" customWidth="1"/>
    <col min="8203" max="8203" width="11.7109375" customWidth="1"/>
    <col min="8204" max="8204" width="11.42578125" customWidth="1"/>
    <col min="8205" max="8205" width="12.7109375" customWidth="1"/>
    <col min="8206" max="8206" width="4.140625" customWidth="1"/>
    <col min="8207" max="8207" width="45.28515625" customWidth="1"/>
    <col min="8208" max="8208" width="14.85546875" customWidth="1"/>
    <col min="8209" max="8209" width="12.28515625" customWidth="1"/>
    <col min="8210" max="8211" width="11.140625" customWidth="1"/>
    <col min="8212" max="8212" width="12.42578125" customWidth="1"/>
    <col min="8213" max="8213" width="11.42578125" customWidth="1"/>
    <col min="8214" max="8214" width="13.5703125" customWidth="1"/>
    <col min="8453" max="8453" width="23.140625" customWidth="1"/>
    <col min="8454" max="8454" width="42.85546875" customWidth="1"/>
    <col min="8456" max="8456" width="11.28515625" customWidth="1"/>
    <col min="8457" max="8457" width="12.85546875" customWidth="1"/>
    <col min="8458" max="8458" width="12.140625" customWidth="1"/>
    <col min="8459" max="8459" width="11.7109375" customWidth="1"/>
    <col min="8460" max="8460" width="11.42578125" customWidth="1"/>
    <col min="8461" max="8461" width="12.7109375" customWidth="1"/>
    <col min="8462" max="8462" width="4.140625" customWidth="1"/>
    <col min="8463" max="8463" width="45.28515625" customWidth="1"/>
    <col min="8464" max="8464" width="14.85546875" customWidth="1"/>
    <col min="8465" max="8465" width="12.28515625" customWidth="1"/>
    <col min="8466" max="8467" width="11.140625" customWidth="1"/>
    <col min="8468" max="8468" width="12.42578125" customWidth="1"/>
    <col min="8469" max="8469" width="11.42578125" customWidth="1"/>
    <col min="8470" max="8470" width="13.5703125" customWidth="1"/>
    <col min="8709" max="8709" width="23.140625" customWidth="1"/>
    <col min="8710" max="8710" width="42.85546875" customWidth="1"/>
    <col min="8712" max="8712" width="11.28515625" customWidth="1"/>
    <col min="8713" max="8713" width="12.85546875" customWidth="1"/>
    <col min="8714" max="8714" width="12.140625" customWidth="1"/>
    <col min="8715" max="8715" width="11.7109375" customWidth="1"/>
    <col min="8716" max="8716" width="11.42578125" customWidth="1"/>
    <col min="8717" max="8717" width="12.7109375" customWidth="1"/>
    <col min="8718" max="8718" width="4.140625" customWidth="1"/>
    <col min="8719" max="8719" width="45.28515625" customWidth="1"/>
    <col min="8720" max="8720" width="14.85546875" customWidth="1"/>
    <col min="8721" max="8721" width="12.28515625" customWidth="1"/>
    <col min="8722" max="8723" width="11.140625" customWidth="1"/>
    <col min="8724" max="8724" width="12.42578125" customWidth="1"/>
    <col min="8725" max="8725" width="11.42578125" customWidth="1"/>
    <col min="8726" max="8726" width="13.5703125" customWidth="1"/>
    <col min="8965" max="8965" width="23.140625" customWidth="1"/>
    <col min="8966" max="8966" width="42.85546875" customWidth="1"/>
    <col min="8968" max="8968" width="11.28515625" customWidth="1"/>
    <col min="8969" max="8969" width="12.85546875" customWidth="1"/>
    <col min="8970" max="8970" width="12.140625" customWidth="1"/>
    <col min="8971" max="8971" width="11.7109375" customWidth="1"/>
    <col min="8972" max="8972" width="11.42578125" customWidth="1"/>
    <col min="8973" max="8973" width="12.7109375" customWidth="1"/>
    <col min="8974" max="8974" width="4.140625" customWidth="1"/>
    <col min="8975" max="8975" width="45.28515625" customWidth="1"/>
    <col min="8976" max="8976" width="14.85546875" customWidth="1"/>
    <col min="8977" max="8977" width="12.28515625" customWidth="1"/>
    <col min="8978" max="8979" width="11.140625" customWidth="1"/>
    <col min="8980" max="8980" width="12.42578125" customWidth="1"/>
    <col min="8981" max="8981" width="11.42578125" customWidth="1"/>
    <col min="8982" max="8982" width="13.5703125" customWidth="1"/>
    <col min="9221" max="9221" width="23.140625" customWidth="1"/>
    <col min="9222" max="9222" width="42.85546875" customWidth="1"/>
    <col min="9224" max="9224" width="11.28515625" customWidth="1"/>
    <col min="9225" max="9225" width="12.85546875" customWidth="1"/>
    <col min="9226" max="9226" width="12.140625" customWidth="1"/>
    <col min="9227" max="9227" width="11.7109375" customWidth="1"/>
    <col min="9228" max="9228" width="11.42578125" customWidth="1"/>
    <col min="9229" max="9229" width="12.7109375" customWidth="1"/>
    <col min="9230" max="9230" width="4.140625" customWidth="1"/>
    <col min="9231" max="9231" width="45.28515625" customWidth="1"/>
    <col min="9232" max="9232" width="14.85546875" customWidth="1"/>
    <col min="9233" max="9233" width="12.28515625" customWidth="1"/>
    <col min="9234" max="9235" width="11.140625" customWidth="1"/>
    <col min="9236" max="9236" width="12.42578125" customWidth="1"/>
    <col min="9237" max="9237" width="11.42578125" customWidth="1"/>
    <col min="9238" max="9238" width="13.5703125" customWidth="1"/>
    <col min="9477" max="9477" width="23.140625" customWidth="1"/>
    <col min="9478" max="9478" width="42.85546875" customWidth="1"/>
    <col min="9480" max="9480" width="11.28515625" customWidth="1"/>
    <col min="9481" max="9481" width="12.85546875" customWidth="1"/>
    <col min="9482" max="9482" width="12.140625" customWidth="1"/>
    <col min="9483" max="9483" width="11.7109375" customWidth="1"/>
    <col min="9484" max="9484" width="11.42578125" customWidth="1"/>
    <col min="9485" max="9485" width="12.7109375" customWidth="1"/>
    <col min="9486" max="9486" width="4.140625" customWidth="1"/>
    <col min="9487" max="9487" width="45.28515625" customWidth="1"/>
    <col min="9488" max="9488" width="14.85546875" customWidth="1"/>
    <col min="9489" max="9489" width="12.28515625" customWidth="1"/>
    <col min="9490" max="9491" width="11.140625" customWidth="1"/>
    <col min="9492" max="9492" width="12.42578125" customWidth="1"/>
    <col min="9493" max="9493" width="11.42578125" customWidth="1"/>
    <col min="9494" max="9494" width="13.5703125" customWidth="1"/>
    <col min="9733" max="9733" width="23.140625" customWidth="1"/>
    <col min="9734" max="9734" width="42.85546875" customWidth="1"/>
    <col min="9736" max="9736" width="11.28515625" customWidth="1"/>
    <col min="9737" max="9737" width="12.85546875" customWidth="1"/>
    <col min="9738" max="9738" width="12.140625" customWidth="1"/>
    <col min="9739" max="9739" width="11.7109375" customWidth="1"/>
    <col min="9740" max="9740" width="11.42578125" customWidth="1"/>
    <col min="9741" max="9741" width="12.7109375" customWidth="1"/>
    <col min="9742" max="9742" width="4.140625" customWidth="1"/>
    <col min="9743" max="9743" width="45.28515625" customWidth="1"/>
    <col min="9744" max="9744" width="14.85546875" customWidth="1"/>
    <col min="9745" max="9745" width="12.28515625" customWidth="1"/>
    <col min="9746" max="9747" width="11.140625" customWidth="1"/>
    <col min="9748" max="9748" width="12.42578125" customWidth="1"/>
    <col min="9749" max="9749" width="11.42578125" customWidth="1"/>
    <col min="9750" max="9750" width="13.5703125" customWidth="1"/>
    <col min="9989" max="9989" width="23.140625" customWidth="1"/>
    <col min="9990" max="9990" width="42.85546875" customWidth="1"/>
    <col min="9992" max="9992" width="11.28515625" customWidth="1"/>
    <col min="9993" max="9993" width="12.85546875" customWidth="1"/>
    <col min="9994" max="9994" width="12.140625" customWidth="1"/>
    <col min="9995" max="9995" width="11.7109375" customWidth="1"/>
    <col min="9996" max="9996" width="11.42578125" customWidth="1"/>
    <col min="9997" max="9997" width="12.7109375" customWidth="1"/>
    <col min="9998" max="9998" width="4.140625" customWidth="1"/>
    <col min="9999" max="9999" width="45.28515625" customWidth="1"/>
    <col min="10000" max="10000" width="14.85546875" customWidth="1"/>
    <col min="10001" max="10001" width="12.28515625" customWidth="1"/>
    <col min="10002" max="10003" width="11.140625" customWidth="1"/>
    <col min="10004" max="10004" width="12.42578125" customWidth="1"/>
    <col min="10005" max="10005" width="11.42578125" customWidth="1"/>
    <col min="10006" max="10006" width="13.5703125" customWidth="1"/>
    <col min="10245" max="10245" width="23.140625" customWidth="1"/>
    <col min="10246" max="10246" width="42.85546875" customWidth="1"/>
    <col min="10248" max="10248" width="11.28515625" customWidth="1"/>
    <col min="10249" max="10249" width="12.85546875" customWidth="1"/>
    <col min="10250" max="10250" width="12.140625" customWidth="1"/>
    <col min="10251" max="10251" width="11.7109375" customWidth="1"/>
    <col min="10252" max="10252" width="11.42578125" customWidth="1"/>
    <col min="10253" max="10253" width="12.7109375" customWidth="1"/>
    <col min="10254" max="10254" width="4.140625" customWidth="1"/>
    <col min="10255" max="10255" width="45.28515625" customWidth="1"/>
    <col min="10256" max="10256" width="14.85546875" customWidth="1"/>
    <col min="10257" max="10257" width="12.28515625" customWidth="1"/>
    <col min="10258" max="10259" width="11.140625" customWidth="1"/>
    <col min="10260" max="10260" width="12.42578125" customWidth="1"/>
    <col min="10261" max="10261" width="11.42578125" customWidth="1"/>
    <col min="10262" max="10262" width="13.5703125" customWidth="1"/>
    <col min="10501" max="10501" width="23.140625" customWidth="1"/>
    <col min="10502" max="10502" width="42.85546875" customWidth="1"/>
    <col min="10504" max="10504" width="11.28515625" customWidth="1"/>
    <col min="10505" max="10505" width="12.85546875" customWidth="1"/>
    <col min="10506" max="10506" width="12.140625" customWidth="1"/>
    <col min="10507" max="10507" width="11.7109375" customWidth="1"/>
    <col min="10508" max="10508" width="11.42578125" customWidth="1"/>
    <col min="10509" max="10509" width="12.7109375" customWidth="1"/>
    <col min="10510" max="10510" width="4.140625" customWidth="1"/>
    <col min="10511" max="10511" width="45.28515625" customWidth="1"/>
    <col min="10512" max="10512" width="14.85546875" customWidth="1"/>
    <col min="10513" max="10513" width="12.28515625" customWidth="1"/>
    <col min="10514" max="10515" width="11.140625" customWidth="1"/>
    <col min="10516" max="10516" width="12.42578125" customWidth="1"/>
    <col min="10517" max="10517" width="11.42578125" customWidth="1"/>
    <col min="10518" max="10518" width="13.5703125" customWidth="1"/>
    <col min="10757" max="10757" width="23.140625" customWidth="1"/>
    <col min="10758" max="10758" width="42.85546875" customWidth="1"/>
    <col min="10760" max="10760" width="11.28515625" customWidth="1"/>
    <col min="10761" max="10761" width="12.85546875" customWidth="1"/>
    <col min="10762" max="10762" width="12.140625" customWidth="1"/>
    <col min="10763" max="10763" width="11.7109375" customWidth="1"/>
    <col min="10764" max="10764" width="11.42578125" customWidth="1"/>
    <col min="10765" max="10765" width="12.7109375" customWidth="1"/>
    <col min="10766" max="10766" width="4.140625" customWidth="1"/>
    <col min="10767" max="10767" width="45.28515625" customWidth="1"/>
    <col min="10768" max="10768" width="14.85546875" customWidth="1"/>
    <col min="10769" max="10769" width="12.28515625" customWidth="1"/>
    <col min="10770" max="10771" width="11.140625" customWidth="1"/>
    <col min="10772" max="10772" width="12.42578125" customWidth="1"/>
    <col min="10773" max="10773" width="11.42578125" customWidth="1"/>
    <col min="10774" max="10774" width="13.5703125" customWidth="1"/>
    <col min="11013" max="11013" width="23.140625" customWidth="1"/>
    <col min="11014" max="11014" width="42.85546875" customWidth="1"/>
    <col min="11016" max="11016" width="11.28515625" customWidth="1"/>
    <col min="11017" max="11017" width="12.85546875" customWidth="1"/>
    <col min="11018" max="11018" width="12.140625" customWidth="1"/>
    <col min="11019" max="11019" width="11.7109375" customWidth="1"/>
    <col min="11020" max="11020" width="11.42578125" customWidth="1"/>
    <col min="11021" max="11021" width="12.7109375" customWidth="1"/>
    <col min="11022" max="11022" width="4.140625" customWidth="1"/>
    <col min="11023" max="11023" width="45.28515625" customWidth="1"/>
    <col min="11024" max="11024" width="14.85546875" customWidth="1"/>
    <col min="11025" max="11025" width="12.28515625" customWidth="1"/>
    <col min="11026" max="11027" width="11.140625" customWidth="1"/>
    <col min="11028" max="11028" width="12.42578125" customWidth="1"/>
    <col min="11029" max="11029" width="11.42578125" customWidth="1"/>
    <col min="11030" max="11030" width="13.5703125" customWidth="1"/>
    <col min="11269" max="11269" width="23.140625" customWidth="1"/>
    <col min="11270" max="11270" width="42.85546875" customWidth="1"/>
    <col min="11272" max="11272" width="11.28515625" customWidth="1"/>
    <col min="11273" max="11273" width="12.85546875" customWidth="1"/>
    <col min="11274" max="11274" width="12.140625" customWidth="1"/>
    <col min="11275" max="11275" width="11.7109375" customWidth="1"/>
    <col min="11276" max="11276" width="11.42578125" customWidth="1"/>
    <col min="11277" max="11277" width="12.7109375" customWidth="1"/>
    <col min="11278" max="11278" width="4.140625" customWidth="1"/>
    <col min="11279" max="11279" width="45.28515625" customWidth="1"/>
    <col min="11280" max="11280" width="14.85546875" customWidth="1"/>
    <col min="11281" max="11281" width="12.28515625" customWidth="1"/>
    <col min="11282" max="11283" width="11.140625" customWidth="1"/>
    <col min="11284" max="11284" width="12.42578125" customWidth="1"/>
    <col min="11285" max="11285" width="11.42578125" customWidth="1"/>
    <col min="11286" max="11286" width="13.5703125" customWidth="1"/>
    <col min="11525" max="11525" width="23.140625" customWidth="1"/>
    <col min="11526" max="11526" width="42.85546875" customWidth="1"/>
    <col min="11528" max="11528" width="11.28515625" customWidth="1"/>
    <col min="11529" max="11529" width="12.85546875" customWidth="1"/>
    <col min="11530" max="11530" width="12.140625" customWidth="1"/>
    <col min="11531" max="11531" width="11.7109375" customWidth="1"/>
    <col min="11532" max="11532" width="11.42578125" customWidth="1"/>
    <col min="11533" max="11533" width="12.7109375" customWidth="1"/>
    <col min="11534" max="11534" width="4.140625" customWidth="1"/>
    <col min="11535" max="11535" width="45.28515625" customWidth="1"/>
    <col min="11536" max="11536" width="14.85546875" customWidth="1"/>
    <col min="11537" max="11537" width="12.28515625" customWidth="1"/>
    <col min="11538" max="11539" width="11.140625" customWidth="1"/>
    <col min="11540" max="11540" width="12.42578125" customWidth="1"/>
    <col min="11541" max="11541" width="11.42578125" customWidth="1"/>
    <col min="11542" max="11542" width="13.5703125" customWidth="1"/>
    <col min="11781" max="11781" width="23.140625" customWidth="1"/>
    <col min="11782" max="11782" width="42.85546875" customWidth="1"/>
    <col min="11784" max="11784" width="11.28515625" customWidth="1"/>
    <col min="11785" max="11785" width="12.85546875" customWidth="1"/>
    <col min="11786" max="11786" width="12.140625" customWidth="1"/>
    <col min="11787" max="11787" width="11.7109375" customWidth="1"/>
    <col min="11788" max="11788" width="11.42578125" customWidth="1"/>
    <col min="11789" max="11789" width="12.7109375" customWidth="1"/>
    <col min="11790" max="11790" width="4.140625" customWidth="1"/>
    <col min="11791" max="11791" width="45.28515625" customWidth="1"/>
    <col min="11792" max="11792" width="14.85546875" customWidth="1"/>
    <col min="11793" max="11793" width="12.28515625" customWidth="1"/>
    <col min="11794" max="11795" width="11.140625" customWidth="1"/>
    <col min="11796" max="11796" width="12.42578125" customWidth="1"/>
    <col min="11797" max="11797" width="11.42578125" customWidth="1"/>
    <col min="11798" max="11798" width="13.5703125" customWidth="1"/>
    <col min="12037" max="12037" width="23.140625" customWidth="1"/>
    <col min="12038" max="12038" width="42.85546875" customWidth="1"/>
    <col min="12040" max="12040" width="11.28515625" customWidth="1"/>
    <col min="12041" max="12041" width="12.85546875" customWidth="1"/>
    <col min="12042" max="12042" width="12.140625" customWidth="1"/>
    <col min="12043" max="12043" width="11.7109375" customWidth="1"/>
    <col min="12044" max="12044" width="11.42578125" customWidth="1"/>
    <col min="12045" max="12045" width="12.7109375" customWidth="1"/>
    <col min="12046" max="12046" width="4.140625" customWidth="1"/>
    <col min="12047" max="12047" width="45.28515625" customWidth="1"/>
    <col min="12048" max="12048" width="14.85546875" customWidth="1"/>
    <col min="12049" max="12049" width="12.28515625" customWidth="1"/>
    <col min="12050" max="12051" width="11.140625" customWidth="1"/>
    <col min="12052" max="12052" width="12.42578125" customWidth="1"/>
    <col min="12053" max="12053" width="11.42578125" customWidth="1"/>
    <col min="12054" max="12054" width="13.5703125" customWidth="1"/>
    <col min="12293" max="12293" width="23.140625" customWidth="1"/>
    <col min="12294" max="12294" width="42.85546875" customWidth="1"/>
    <col min="12296" max="12296" width="11.28515625" customWidth="1"/>
    <col min="12297" max="12297" width="12.85546875" customWidth="1"/>
    <col min="12298" max="12298" width="12.140625" customWidth="1"/>
    <col min="12299" max="12299" width="11.7109375" customWidth="1"/>
    <col min="12300" max="12300" width="11.42578125" customWidth="1"/>
    <col min="12301" max="12301" width="12.7109375" customWidth="1"/>
    <col min="12302" max="12302" width="4.140625" customWidth="1"/>
    <col min="12303" max="12303" width="45.28515625" customWidth="1"/>
    <col min="12304" max="12304" width="14.85546875" customWidth="1"/>
    <col min="12305" max="12305" width="12.28515625" customWidth="1"/>
    <col min="12306" max="12307" width="11.140625" customWidth="1"/>
    <col min="12308" max="12308" width="12.42578125" customWidth="1"/>
    <col min="12309" max="12309" width="11.42578125" customWidth="1"/>
    <col min="12310" max="12310" width="13.5703125" customWidth="1"/>
    <col min="12549" max="12549" width="23.140625" customWidth="1"/>
    <col min="12550" max="12550" width="42.85546875" customWidth="1"/>
    <col min="12552" max="12552" width="11.28515625" customWidth="1"/>
    <col min="12553" max="12553" width="12.85546875" customWidth="1"/>
    <col min="12554" max="12554" width="12.140625" customWidth="1"/>
    <col min="12555" max="12555" width="11.7109375" customWidth="1"/>
    <col min="12556" max="12556" width="11.42578125" customWidth="1"/>
    <col min="12557" max="12557" width="12.7109375" customWidth="1"/>
    <col min="12558" max="12558" width="4.140625" customWidth="1"/>
    <col min="12559" max="12559" width="45.28515625" customWidth="1"/>
    <col min="12560" max="12560" width="14.85546875" customWidth="1"/>
    <col min="12561" max="12561" width="12.28515625" customWidth="1"/>
    <col min="12562" max="12563" width="11.140625" customWidth="1"/>
    <col min="12564" max="12564" width="12.42578125" customWidth="1"/>
    <col min="12565" max="12565" width="11.42578125" customWidth="1"/>
    <col min="12566" max="12566" width="13.5703125" customWidth="1"/>
    <col min="12805" max="12805" width="23.140625" customWidth="1"/>
    <col min="12806" max="12806" width="42.85546875" customWidth="1"/>
    <col min="12808" max="12808" width="11.28515625" customWidth="1"/>
    <col min="12809" max="12809" width="12.85546875" customWidth="1"/>
    <col min="12810" max="12810" width="12.140625" customWidth="1"/>
    <col min="12811" max="12811" width="11.7109375" customWidth="1"/>
    <col min="12812" max="12812" width="11.42578125" customWidth="1"/>
    <col min="12813" max="12813" width="12.7109375" customWidth="1"/>
    <col min="12814" max="12814" width="4.140625" customWidth="1"/>
    <col min="12815" max="12815" width="45.28515625" customWidth="1"/>
    <col min="12816" max="12816" width="14.85546875" customWidth="1"/>
    <col min="12817" max="12817" width="12.28515625" customWidth="1"/>
    <col min="12818" max="12819" width="11.140625" customWidth="1"/>
    <col min="12820" max="12820" width="12.42578125" customWidth="1"/>
    <col min="12821" max="12821" width="11.42578125" customWidth="1"/>
    <col min="12822" max="12822" width="13.5703125" customWidth="1"/>
    <col min="13061" max="13061" width="23.140625" customWidth="1"/>
    <col min="13062" max="13062" width="42.85546875" customWidth="1"/>
    <col min="13064" max="13064" width="11.28515625" customWidth="1"/>
    <col min="13065" max="13065" width="12.85546875" customWidth="1"/>
    <col min="13066" max="13066" width="12.140625" customWidth="1"/>
    <col min="13067" max="13067" width="11.7109375" customWidth="1"/>
    <col min="13068" max="13068" width="11.42578125" customWidth="1"/>
    <col min="13069" max="13069" width="12.7109375" customWidth="1"/>
    <col min="13070" max="13070" width="4.140625" customWidth="1"/>
    <col min="13071" max="13071" width="45.28515625" customWidth="1"/>
    <col min="13072" max="13072" width="14.85546875" customWidth="1"/>
    <col min="13073" max="13073" width="12.28515625" customWidth="1"/>
    <col min="13074" max="13075" width="11.140625" customWidth="1"/>
    <col min="13076" max="13076" width="12.42578125" customWidth="1"/>
    <col min="13077" max="13077" width="11.42578125" customWidth="1"/>
    <col min="13078" max="13078" width="13.5703125" customWidth="1"/>
    <col min="13317" max="13317" width="23.140625" customWidth="1"/>
    <col min="13318" max="13318" width="42.85546875" customWidth="1"/>
    <col min="13320" max="13320" width="11.28515625" customWidth="1"/>
    <col min="13321" max="13321" width="12.85546875" customWidth="1"/>
    <col min="13322" max="13322" width="12.140625" customWidth="1"/>
    <col min="13323" max="13323" width="11.7109375" customWidth="1"/>
    <col min="13324" max="13324" width="11.42578125" customWidth="1"/>
    <col min="13325" max="13325" width="12.7109375" customWidth="1"/>
    <col min="13326" max="13326" width="4.140625" customWidth="1"/>
    <col min="13327" max="13327" width="45.28515625" customWidth="1"/>
    <col min="13328" max="13328" width="14.85546875" customWidth="1"/>
    <col min="13329" max="13329" width="12.28515625" customWidth="1"/>
    <col min="13330" max="13331" width="11.140625" customWidth="1"/>
    <col min="13332" max="13332" width="12.42578125" customWidth="1"/>
    <col min="13333" max="13333" width="11.42578125" customWidth="1"/>
    <col min="13334" max="13334" width="13.5703125" customWidth="1"/>
    <col min="13573" max="13573" width="23.140625" customWidth="1"/>
    <col min="13574" max="13574" width="42.85546875" customWidth="1"/>
    <col min="13576" max="13576" width="11.28515625" customWidth="1"/>
    <col min="13577" max="13577" width="12.85546875" customWidth="1"/>
    <col min="13578" max="13578" width="12.140625" customWidth="1"/>
    <col min="13579" max="13579" width="11.7109375" customWidth="1"/>
    <col min="13580" max="13580" width="11.42578125" customWidth="1"/>
    <col min="13581" max="13581" width="12.7109375" customWidth="1"/>
    <col min="13582" max="13582" width="4.140625" customWidth="1"/>
    <col min="13583" max="13583" width="45.28515625" customWidth="1"/>
    <col min="13584" max="13584" width="14.85546875" customWidth="1"/>
    <col min="13585" max="13585" width="12.28515625" customWidth="1"/>
    <col min="13586" max="13587" width="11.140625" customWidth="1"/>
    <col min="13588" max="13588" width="12.42578125" customWidth="1"/>
    <col min="13589" max="13589" width="11.42578125" customWidth="1"/>
    <col min="13590" max="13590" width="13.5703125" customWidth="1"/>
    <col min="13829" max="13829" width="23.140625" customWidth="1"/>
    <col min="13830" max="13830" width="42.85546875" customWidth="1"/>
    <col min="13832" max="13832" width="11.28515625" customWidth="1"/>
    <col min="13833" max="13833" width="12.85546875" customWidth="1"/>
    <col min="13834" max="13834" width="12.140625" customWidth="1"/>
    <col min="13835" max="13835" width="11.7109375" customWidth="1"/>
    <col min="13836" max="13836" width="11.42578125" customWidth="1"/>
    <col min="13837" max="13837" width="12.7109375" customWidth="1"/>
    <col min="13838" max="13838" width="4.140625" customWidth="1"/>
    <col min="13839" max="13839" width="45.28515625" customWidth="1"/>
    <col min="13840" max="13840" width="14.85546875" customWidth="1"/>
    <col min="13841" max="13841" width="12.28515625" customWidth="1"/>
    <col min="13842" max="13843" width="11.140625" customWidth="1"/>
    <col min="13844" max="13844" width="12.42578125" customWidth="1"/>
    <col min="13845" max="13845" width="11.42578125" customWidth="1"/>
    <col min="13846" max="13846" width="13.5703125" customWidth="1"/>
    <col min="14085" max="14085" width="23.140625" customWidth="1"/>
    <col min="14086" max="14086" width="42.85546875" customWidth="1"/>
    <col min="14088" max="14088" width="11.28515625" customWidth="1"/>
    <col min="14089" max="14089" width="12.85546875" customWidth="1"/>
    <col min="14090" max="14090" width="12.140625" customWidth="1"/>
    <col min="14091" max="14091" width="11.7109375" customWidth="1"/>
    <col min="14092" max="14092" width="11.42578125" customWidth="1"/>
    <col min="14093" max="14093" width="12.7109375" customWidth="1"/>
    <col min="14094" max="14094" width="4.140625" customWidth="1"/>
    <col min="14095" max="14095" width="45.28515625" customWidth="1"/>
    <col min="14096" max="14096" width="14.85546875" customWidth="1"/>
    <col min="14097" max="14097" width="12.28515625" customWidth="1"/>
    <col min="14098" max="14099" width="11.140625" customWidth="1"/>
    <col min="14100" max="14100" width="12.42578125" customWidth="1"/>
    <col min="14101" max="14101" width="11.42578125" customWidth="1"/>
    <col min="14102" max="14102" width="13.5703125" customWidth="1"/>
    <col min="14341" max="14341" width="23.140625" customWidth="1"/>
    <col min="14342" max="14342" width="42.85546875" customWidth="1"/>
    <col min="14344" max="14344" width="11.28515625" customWidth="1"/>
    <col min="14345" max="14345" width="12.85546875" customWidth="1"/>
    <col min="14346" max="14346" width="12.140625" customWidth="1"/>
    <col min="14347" max="14347" width="11.7109375" customWidth="1"/>
    <col min="14348" max="14348" width="11.42578125" customWidth="1"/>
    <col min="14349" max="14349" width="12.7109375" customWidth="1"/>
    <col min="14350" max="14350" width="4.140625" customWidth="1"/>
    <col min="14351" max="14351" width="45.28515625" customWidth="1"/>
    <col min="14352" max="14352" width="14.85546875" customWidth="1"/>
    <col min="14353" max="14353" width="12.28515625" customWidth="1"/>
    <col min="14354" max="14355" width="11.140625" customWidth="1"/>
    <col min="14356" max="14356" width="12.42578125" customWidth="1"/>
    <col min="14357" max="14357" width="11.42578125" customWidth="1"/>
    <col min="14358" max="14358" width="13.5703125" customWidth="1"/>
    <col min="14597" max="14597" width="23.140625" customWidth="1"/>
    <col min="14598" max="14598" width="42.85546875" customWidth="1"/>
    <col min="14600" max="14600" width="11.28515625" customWidth="1"/>
    <col min="14601" max="14601" width="12.85546875" customWidth="1"/>
    <col min="14602" max="14602" width="12.140625" customWidth="1"/>
    <col min="14603" max="14603" width="11.7109375" customWidth="1"/>
    <col min="14604" max="14604" width="11.42578125" customWidth="1"/>
    <col min="14605" max="14605" width="12.7109375" customWidth="1"/>
    <col min="14606" max="14606" width="4.140625" customWidth="1"/>
    <col min="14607" max="14607" width="45.28515625" customWidth="1"/>
    <col min="14608" max="14608" width="14.85546875" customWidth="1"/>
    <col min="14609" max="14609" width="12.28515625" customWidth="1"/>
    <col min="14610" max="14611" width="11.140625" customWidth="1"/>
    <col min="14612" max="14612" width="12.42578125" customWidth="1"/>
    <col min="14613" max="14613" width="11.42578125" customWidth="1"/>
    <col min="14614" max="14614" width="13.5703125" customWidth="1"/>
    <col min="14853" max="14853" width="23.140625" customWidth="1"/>
    <col min="14854" max="14854" width="42.85546875" customWidth="1"/>
    <col min="14856" max="14856" width="11.28515625" customWidth="1"/>
    <col min="14857" max="14857" width="12.85546875" customWidth="1"/>
    <col min="14858" max="14858" width="12.140625" customWidth="1"/>
    <col min="14859" max="14859" width="11.7109375" customWidth="1"/>
    <col min="14860" max="14860" width="11.42578125" customWidth="1"/>
    <col min="14861" max="14861" width="12.7109375" customWidth="1"/>
    <col min="14862" max="14862" width="4.140625" customWidth="1"/>
    <col min="14863" max="14863" width="45.28515625" customWidth="1"/>
    <col min="14864" max="14864" width="14.85546875" customWidth="1"/>
    <col min="14865" max="14865" width="12.28515625" customWidth="1"/>
    <col min="14866" max="14867" width="11.140625" customWidth="1"/>
    <col min="14868" max="14868" width="12.42578125" customWidth="1"/>
    <col min="14869" max="14869" width="11.42578125" customWidth="1"/>
    <col min="14870" max="14870" width="13.5703125" customWidth="1"/>
    <col min="15109" max="15109" width="23.140625" customWidth="1"/>
    <col min="15110" max="15110" width="42.85546875" customWidth="1"/>
    <col min="15112" max="15112" width="11.28515625" customWidth="1"/>
    <col min="15113" max="15113" width="12.85546875" customWidth="1"/>
    <col min="15114" max="15114" width="12.140625" customWidth="1"/>
    <col min="15115" max="15115" width="11.7109375" customWidth="1"/>
    <col min="15116" max="15116" width="11.42578125" customWidth="1"/>
    <col min="15117" max="15117" width="12.7109375" customWidth="1"/>
    <col min="15118" max="15118" width="4.140625" customWidth="1"/>
    <col min="15119" max="15119" width="45.28515625" customWidth="1"/>
    <col min="15120" max="15120" width="14.85546875" customWidth="1"/>
    <col min="15121" max="15121" width="12.28515625" customWidth="1"/>
    <col min="15122" max="15123" width="11.140625" customWidth="1"/>
    <col min="15124" max="15124" width="12.42578125" customWidth="1"/>
    <col min="15125" max="15125" width="11.42578125" customWidth="1"/>
    <col min="15126" max="15126" width="13.5703125" customWidth="1"/>
    <col min="15365" max="15365" width="23.140625" customWidth="1"/>
    <col min="15366" max="15366" width="42.85546875" customWidth="1"/>
    <col min="15368" max="15368" width="11.28515625" customWidth="1"/>
    <col min="15369" max="15369" width="12.85546875" customWidth="1"/>
    <col min="15370" max="15370" width="12.140625" customWidth="1"/>
    <col min="15371" max="15371" width="11.7109375" customWidth="1"/>
    <col min="15372" max="15372" width="11.42578125" customWidth="1"/>
    <col min="15373" max="15373" width="12.7109375" customWidth="1"/>
    <col min="15374" max="15374" width="4.140625" customWidth="1"/>
    <col min="15375" max="15375" width="45.28515625" customWidth="1"/>
    <col min="15376" max="15376" width="14.85546875" customWidth="1"/>
    <col min="15377" max="15377" width="12.28515625" customWidth="1"/>
    <col min="15378" max="15379" width="11.140625" customWidth="1"/>
    <col min="15380" max="15380" width="12.42578125" customWidth="1"/>
    <col min="15381" max="15381" width="11.42578125" customWidth="1"/>
    <col min="15382" max="15382" width="13.5703125" customWidth="1"/>
    <col min="15621" max="15621" width="23.140625" customWidth="1"/>
    <col min="15622" max="15622" width="42.85546875" customWidth="1"/>
    <col min="15624" max="15624" width="11.28515625" customWidth="1"/>
    <col min="15625" max="15625" width="12.85546875" customWidth="1"/>
    <col min="15626" max="15626" width="12.140625" customWidth="1"/>
    <col min="15627" max="15627" width="11.7109375" customWidth="1"/>
    <col min="15628" max="15628" width="11.42578125" customWidth="1"/>
    <col min="15629" max="15629" width="12.7109375" customWidth="1"/>
    <col min="15630" max="15630" width="4.140625" customWidth="1"/>
    <col min="15631" max="15631" width="45.28515625" customWidth="1"/>
    <col min="15632" max="15632" width="14.85546875" customWidth="1"/>
    <col min="15633" max="15633" width="12.28515625" customWidth="1"/>
    <col min="15634" max="15635" width="11.140625" customWidth="1"/>
    <col min="15636" max="15636" width="12.42578125" customWidth="1"/>
    <col min="15637" max="15637" width="11.42578125" customWidth="1"/>
    <col min="15638" max="15638" width="13.5703125" customWidth="1"/>
    <col min="15877" max="15877" width="23.140625" customWidth="1"/>
    <col min="15878" max="15878" width="42.85546875" customWidth="1"/>
    <col min="15880" max="15880" width="11.28515625" customWidth="1"/>
    <col min="15881" max="15881" width="12.85546875" customWidth="1"/>
    <col min="15882" max="15882" width="12.140625" customWidth="1"/>
    <col min="15883" max="15883" width="11.7109375" customWidth="1"/>
    <col min="15884" max="15884" width="11.42578125" customWidth="1"/>
    <col min="15885" max="15885" width="12.7109375" customWidth="1"/>
    <col min="15886" max="15886" width="4.140625" customWidth="1"/>
    <col min="15887" max="15887" width="45.28515625" customWidth="1"/>
    <col min="15888" max="15888" width="14.85546875" customWidth="1"/>
    <col min="15889" max="15889" width="12.28515625" customWidth="1"/>
    <col min="15890" max="15891" width="11.140625" customWidth="1"/>
    <col min="15892" max="15892" width="12.42578125" customWidth="1"/>
    <col min="15893" max="15893" width="11.42578125" customWidth="1"/>
    <col min="15894" max="15894" width="13.5703125" customWidth="1"/>
    <col min="16133" max="16133" width="23.140625" customWidth="1"/>
    <col min="16134" max="16134" width="42.85546875" customWidth="1"/>
    <col min="16136" max="16136" width="11.28515625" customWidth="1"/>
    <col min="16137" max="16137" width="12.85546875" customWidth="1"/>
    <col min="16138" max="16138" width="12.140625" customWidth="1"/>
    <col min="16139" max="16139" width="11.7109375" customWidth="1"/>
    <col min="16140" max="16140" width="11.42578125" customWidth="1"/>
    <col min="16141" max="16141" width="12.7109375" customWidth="1"/>
    <col min="16142" max="16142" width="4.140625" customWidth="1"/>
    <col min="16143" max="16143" width="45.28515625" customWidth="1"/>
    <col min="16144" max="16144" width="14.85546875" customWidth="1"/>
    <col min="16145" max="16145" width="12.28515625" customWidth="1"/>
    <col min="16146" max="16147" width="11.140625" customWidth="1"/>
    <col min="16148" max="16148" width="12.42578125" customWidth="1"/>
    <col min="16149" max="16149" width="11.42578125" customWidth="1"/>
    <col min="16150" max="16150" width="13.5703125" customWidth="1"/>
  </cols>
  <sheetData>
    <row r="1" spans="1:37" ht="18.75" x14ac:dyDescent="0.3">
      <c r="K1" s="2"/>
      <c r="L1" s="2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4"/>
      <c r="Z1" s="4"/>
      <c r="AA1" s="5"/>
    </row>
    <row r="2" spans="1:37" ht="18.75" x14ac:dyDescent="0.3">
      <c r="A2" s="6" t="s">
        <v>1</v>
      </c>
      <c r="B2" s="2" t="s">
        <v>2</v>
      </c>
      <c r="C2" s="6"/>
      <c r="D2" s="6"/>
      <c r="E2" s="7"/>
      <c r="F2" s="7"/>
      <c r="G2" s="4"/>
      <c r="H2" s="4"/>
      <c r="I2" s="8"/>
      <c r="K2" s="2" t="s">
        <v>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4"/>
      <c r="Z2" s="4"/>
      <c r="AA2" s="5"/>
    </row>
    <row r="3" spans="1:37" ht="18.75" x14ac:dyDescent="0.3">
      <c r="A3" s="2" t="s">
        <v>3</v>
      </c>
      <c r="B3" s="2"/>
      <c r="C3" s="2"/>
      <c r="D3" s="2"/>
      <c r="E3" s="9"/>
      <c r="F3" s="9"/>
      <c r="G3" s="4"/>
      <c r="H3" s="4"/>
      <c r="I3" s="8"/>
      <c r="J3" s="2" t="s">
        <v>4</v>
      </c>
      <c r="K3" s="2"/>
      <c r="L3" s="2"/>
      <c r="M3" s="2"/>
      <c r="N3" s="2"/>
      <c r="O3" s="2"/>
      <c r="P3" s="2"/>
      <c r="Q3" s="2"/>
      <c r="R3" s="2"/>
      <c r="S3" s="4"/>
      <c r="T3" s="2"/>
      <c r="U3" s="2"/>
      <c r="V3" s="2"/>
      <c r="W3" s="2"/>
      <c r="X3" s="3"/>
      <c r="Y3" s="4"/>
      <c r="Z3" s="4"/>
      <c r="AA3" s="5"/>
    </row>
    <row r="4" spans="1:37" ht="18.75" x14ac:dyDescent="0.3">
      <c r="A4" s="2" t="s">
        <v>4</v>
      </c>
      <c r="B4" s="2"/>
      <c r="C4" s="2"/>
      <c r="D4" s="2"/>
      <c r="E4" s="9"/>
      <c r="F4" s="9"/>
      <c r="G4" s="4"/>
      <c r="H4" s="4"/>
      <c r="I4" s="8"/>
      <c r="J4" s="2" t="s">
        <v>5</v>
      </c>
      <c r="K4" s="2"/>
      <c r="L4" s="2"/>
      <c r="M4" s="2"/>
      <c r="N4" s="2"/>
      <c r="O4" s="2"/>
      <c r="P4" s="2"/>
      <c r="Q4" s="2"/>
      <c r="R4" s="2"/>
      <c r="S4" s="4"/>
      <c r="T4" s="2"/>
      <c r="U4" s="2"/>
      <c r="V4" s="2"/>
      <c r="W4" s="2"/>
      <c r="X4" s="3"/>
      <c r="Y4" s="4"/>
      <c r="Z4" s="4"/>
      <c r="AA4" s="5"/>
    </row>
    <row r="5" spans="1:37" ht="18.75" x14ac:dyDescent="0.3">
      <c r="A5" s="2" t="s">
        <v>5</v>
      </c>
      <c r="B5" s="2"/>
      <c r="C5" s="2"/>
      <c r="D5" s="2"/>
      <c r="E5" s="9"/>
      <c r="F5" s="9"/>
      <c r="G5" s="4"/>
      <c r="H5" s="4"/>
      <c r="I5" s="8"/>
      <c r="J5" s="2" t="s">
        <v>6</v>
      </c>
      <c r="K5" s="2"/>
      <c r="L5" s="2"/>
      <c r="M5" s="2"/>
      <c r="N5" s="2"/>
      <c r="O5" s="2"/>
      <c r="P5" s="2"/>
      <c r="Q5" s="2"/>
      <c r="R5" s="2"/>
      <c r="S5" s="4"/>
      <c r="T5" s="2"/>
      <c r="U5" s="2"/>
      <c r="V5" s="2"/>
      <c r="W5" s="2"/>
      <c r="X5" s="3"/>
      <c r="Y5" s="4"/>
      <c r="Z5" s="4"/>
      <c r="AA5" s="5"/>
    </row>
    <row r="6" spans="1:37" ht="18.75" x14ac:dyDescent="0.3">
      <c r="A6" s="2" t="s">
        <v>6</v>
      </c>
      <c r="B6" s="2"/>
      <c r="C6" s="2"/>
      <c r="D6" s="2"/>
      <c r="E6" s="9"/>
      <c r="F6" s="9"/>
      <c r="G6" s="4"/>
      <c r="H6" s="4"/>
      <c r="I6" s="8"/>
      <c r="J6" s="3"/>
      <c r="K6" s="3" t="s">
        <v>1</v>
      </c>
      <c r="L6" s="3"/>
      <c r="M6" s="3"/>
      <c r="N6" s="3"/>
      <c r="O6" s="3"/>
      <c r="P6" s="3"/>
      <c r="Q6" s="3"/>
      <c r="R6" s="3"/>
      <c r="S6" s="4"/>
      <c r="T6" s="3"/>
      <c r="U6" s="3"/>
      <c r="V6" s="3"/>
      <c r="W6" s="3"/>
      <c r="X6" s="3"/>
      <c r="Y6" s="4"/>
      <c r="Z6" s="4"/>
      <c r="AA6" s="5"/>
    </row>
    <row r="7" spans="1:37" ht="15.75" x14ac:dyDescent="0.25">
      <c r="A7" s="3"/>
      <c r="B7" s="3" t="s">
        <v>1</v>
      </c>
      <c r="C7" s="3"/>
      <c r="D7" s="3"/>
      <c r="E7" s="10"/>
      <c r="F7" s="10"/>
      <c r="G7" s="4"/>
      <c r="H7" s="4"/>
      <c r="I7" s="5"/>
      <c r="K7" s="4" t="s">
        <v>7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5"/>
    </row>
    <row r="8" spans="1:37" ht="16.5" thickBot="1" x14ac:dyDescent="0.3">
      <c r="A8" s="3" t="s">
        <v>1</v>
      </c>
      <c r="B8" s="3"/>
      <c r="C8" s="3"/>
      <c r="D8" s="3"/>
      <c r="E8" s="10"/>
      <c r="F8" s="10"/>
      <c r="G8" s="4"/>
      <c r="H8" s="4"/>
      <c r="I8" s="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7" ht="16.5" thickBot="1" x14ac:dyDescent="0.3">
      <c r="A9" s="11" t="s">
        <v>8</v>
      </c>
      <c r="B9" s="12"/>
      <c r="C9" s="13"/>
      <c r="D9" s="13"/>
      <c r="E9" s="14"/>
      <c r="F9" s="14"/>
      <c r="G9" s="13"/>
      <c r="H9" s="15"/>
      <c r="I9" s="8"/>
      <c r="J9" s="16"/>
      <c r="K9" s="17"/>
      <c r="L9" s="18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13</v>
      </c>
      <c r="R9" s="19" t="s">
        <v>14</v>
      </c>
      <c r="S9" s="19" t="s">
        <v>15</v>
      </c>
      <c r="T9" s="18" t="s">
        <v>16</v>
      </c>
      <c r="U9" s="19" t="s">
        <v>17</v>
      </c>
      <c r="V9" s="19" t="s">
        <v>18</v>
      </c>
      <c r="W9" s="20"/>
      <c r="X9" s="21" t="s">
        <v>19</v>
      </c>
      <c r="Y9" s="21"/>
      <c r="Z9" s="21" t="s">
        <v>1</v>
      </c>
      <c r="AA9" s="22" t="s">
        <v>1</v>
      </c>
    </row>
    <row r="10" spans="1:37" ht="15.75" x14ac:dyDescent="0.25">
      <c r="A10" s="23" t="s">
        <v>20</v>
      </c>
      <c r="B10" s="24">
        <f>B12</f>
        <v>7335.4</v>
      </c>
      <c r="C10" s="25"/>
      <c r="D10" s="25"/>
      <c r="E10" s="26"/>
      <c r="F10" s="26"/>
      <c r="G10" s="25"/>
      <c r="H10" s="27"/>
      <c r="I10" s="8"/>
      <c r="J10" s="28"/>
      <c r="K10" s="29"/>
      <c r="L10" s="30" t="s">
        <v>21</v>
      </c>
      <c r="M10" s="30" t="s">
        <v>22</v>
      </c>
      <c r="N10" s="30" t="s">
        <v>23</v>
      </c>
      <c r="O10" s="30" t="s">
        <v>24</v>
      </c>
      <c r="P10" s="30" t="s">
        <v>25</v>
      </c>
      <c r="Q10" s="30" t="s">
        <v>25</v>
      </c>
      <c r="R10" s="30" t="s">
        <v>26</v>
      </c>
      <c r="S10" s="30" t="s">
        <v>25</v>
      </c>
      <c r="T10" s="30" t="s">
        <v>25</v>
      </c>
      <c r="U10" s="30" t="s">
        <v>27</v>
      </c>
      <c r="V10" s="30" t="s">
        <v>28</v>
      </c>
      <c r="W10" s="30" t="s">
        <v>29</v>
      </c>
      <c r="X10" s="30" t="s">
        <v>30</v>
      </c>
      <c r="Y10" s="30" t="s">
        <v>31</v>
      </c>
      <c r="Z10" s="30" t="s">
        <v>32</v>
      </c>
      <c r="AA10" s="30" t="s">
        <v>33</v>
      </c>
      <c r="AC10" s="31"/>
      <c r="AD10" s="31"/>
      <c r="AE10" s="31"/>
      <c r="AJ10" s="31"/>
      <c r="AK10" s="31"/>
    </row>
    <row r="11" spans="1:37" ht="16.5" thickBot="1" x14ac:dyDescent="0.3">
      <c r="A11" s="32" t="s">
        <v>34</v>
      </c>
      <c r="B11" s="33" t="s">
        <v>35</v>
      </c>
      <c r="C11" s="34"/>
      <c r="D11" s="34"/>
      <c r="E11" s="35"/>
      <c r="F11" s="35"/>
      <c r="G11" s="34"/>
      <c r="H11" s="36"/>
      <c r="I11" s="8"/>
      <c r="J11" s="28"/>
      <c r="K11" s="29"/>
      <c r="L11" s="37" t="s">
        <v>1</v>
      </c>
      <c r="M11" s="37"/>
      <c r="N11" s="37" t="s">
        <v>36</v>
      </c>
      <c r="O11" s="37"/>
      <c r="P11" s="37" t="s">
        <v>37</v>
      </c>
      <c r="Q11" s="37" t="s">
        <v>38</v>
      </c>
      <c r="R11" s="37" t="s">
        <v>25</v>
      </c>
      <c r="S11" s="37"/>
      <c r="T11" s="37"/>
      <c r="U11" s="37"/>
      <c r="V11" s="37" t="s">
        <v>39</v>
      </c>
      <c r="W11" s="37"/>
      <c r="X11" s="37"/>
      <c r="Y11" s="37"/>
      <c r="Z11" s="37"/>
      <c r="AA11" s="37"/>
      <c r="AC11" s="31"/>
      <c r="AD11" s="31"/>
      <c r="AE11" s="31"/>
      <c r="AJ11" s="31"/>
      <c r="AK11" s="31"/>
    </row>
    <row r="12" spans="1:37" ht="16.5" thickBot="1" x14ac:dyDescent="0.3">
      <c r="A12" s="38" t="s">
        <v>40</v>
      </c>
      <c r="B12" s="24">
        <v>7335.4</v>
      </c>
      <c r="C12" s="25"/>
      <c r="D12" s="25"/>
      <c r="E12" s="26"/>
      <c r="F12" s="26"/>
      <c r="G12" s="25"/>
      <c r="H12" s="27"/>
      <c r="I12" s="8"/>
      <c r="J12" s="39"/>
      <c r="K12" s="40"/>
      <c r="L12" s="37" t="s">
        <v>41</v>
      </c>
      <c r="M12" s="37" t="s">
        <v>41</v>
      </c>
      <c r="N12" s="37" t="s">
        <v>41</v>
      </c>
      <c r="O12" s="37" t="s">
        <v>41</v>
      </c>
      <c r="P12" s="37" t="s">
        <v>41</v>
      </c>
      <c r="Q12" s="37" t="s">
        <v>41</v>
      </c>
      <c r="R12" s="37" t="s">
        <v>41</v>
      </c>
      <c r="S12" s="37" t="s">
        <v>41</v>
      </c>
      <c r="T12" s="37" t="s">
        <v>41</v>
      </c>
      <c r="U12" s="37" t="s">
        <v>41</v>
      </c>
      <c r="V12" s="37" t="s">
        <v>42</v>
      </c>
      <c r="W12" s="37" t="s">
        <v>41</v>
      </c>
      <c r="X12" s="37" t="s">
        <v>41</v>
      </c>
      <c r="Y12" s="37" t="s">
        <v>41</v>
      </c>
      <c r="Z12" s="37" t="s">
        <v>41</v>
      </c>
      <c r="AA12" s="37" t="s">
        <v>41</v>
      </c>
      <c r="AC12" s="31"/>
      <c r="AD12" s="31"/>
      <c r="AE12" s="31"/>
      <c r="AJ12" s="31"/>
      <c r="AK12" s="31"/>
    </row>
    <row r="13" spans="1:37" ht="16.5" thickBot="1" x14ac:dyDescent="0.3">
      <c r="A13" s="42" t="s">
        <v>43</v>
      </c>
      <c r="B13" s="43">
        <v>0</v>
      </c>
      <c r="C13" s="44"/>
      <c r="D13" s="44"/>
      <c r="E13" s="45"/>
      <c r="F13" s="45"/>
      <c r="G13" s="44"/>
      <c r="H13" s="46"/>
      <c r="I13" s="8"/>
      <c r="J13" s="47" t="s">
        <v>44</v>
      </c>
      <c r="K13" s="48" t="s">
        <v>45</v>
      </c>
      <c r="L13" s="49">
        <v>-216896.01</v>
      </c>
      <c r="M13" s="49">
        <v>-26083.02</v>
      </c>
      <c r="N13" s="50">
        <v>647.89</v>
      </c>
      <c r="O13" s="50">
        <v>0</v>
      </c>
      <c r="P13" s="49"/>
      <c r="Q13" s="50"/>
      <c r="R13" s="49"/>
      <c r="S13" s="49"/>
      <c r="T13" s="49"/>
      <c r="U13" s="49"/>
      <c r="V13" s="51"/>
      <c r="W13" s="52"/>
      <c r="X13" s="52"/>
      <c r="Y13" s="52"/>
      <c r="Z13" s="52"/>
      <c r="AA13" s="53"/>
      <c r="AC13" s="31"/>
      <c r="AD13" s="31"/>
      <c r="AE13" s="54"/>
      <c r="AJ13" s="31"/>
      <c r="AK13" s="54"/>
    </row>
    <row r="14" spans="1:37" ht="15.75" x14ac:dyDescent="0.25">
      <c r="A14" s="55"/>
      <c r="B14" s="56"/>
      <c r="C14" s="25" t="s">
        <v>46</v>
      </c>
      <c r="D14" s="57"/>
      <c r="E14" s="58" t="s">
        <v>47</v>
      </c>
      <c r="F14" s="59"/>
      <c r="G14" s="25" t="s">
        <v>48</v>
      </c>
      <c r="H14" s="60"/>
      <c r="I14" s="61"/>
      <c r="J14" s="62" t="s">
        <v>1</v>
      </c>
      <c r="K14" s="63" t="s">
        <v>1</v>
      </c>
      <c r="L14" s="64"/>
      <c r="M14" s="64"/>
      <c r="N14" s="65"/>
      <c r="O14" s="65"/>
      <c r="P14" s="64"/>
      <c r="Q14" s="65"/>
      <c r="R14" s="64"/>
      <c r="S14" s="64"/>
      <c r="T14" s="64"/>
      <c r="U14" s="64"/>
      <c r="V14" s="65"/>
      <c r="W14" s="64"/>
      <c r="X14" s="64"/>
      <c r="Y14" s="64"/>
      <c r="Z14" s="64"/>
      <c r="AA14" s="66"/>
      <c r="AC14" s="31"/>
      <c r="AD14" s="31"/>
      <c r="AE14" s="31"/>
      <c r="AJ14" s="31"/>
      <c r="AK14" s="31"/>
    </row>
    <row r="15" spans="1:37" ht="15.75" x14ac:dyDescent="0.25">
      <c r="A15" s="67" t="s">
        <v>49</v>
      </c>
      <c r="B15" s="68" t="s">
        <v>50</v>
      </c>
      <c r="C15" s="69" t="s">
        <v>51</v>
      </c>
      <c r="D15" s="68" t="s">
        <v>52</v>
      </c>
      <c r="E15" s="70" t="s">
        <v>51</v>
      </c>
      <c r="F15" s="71" t="s">
        <v>52</v>
      </c>
      <c r="G15" s="72" t="s">
        <v>51</v>
      </c>
      <c r="H15" s="68" t="s">
        <v>52</v>
      </c>
      <c r="I15" s="61"/>
      <c r="J15" s="62">
        <v>1</v>
      </c>
      <c r="K15" s="63" t="s">
        <v>53</v>
      </c>
      <c r="L15" s="64">
        <v>497457.98</v>
      </c>
      <c r="M15" s="64">
        <v>25844.21</v>
      </c>
      <c r="N15" s="64">
        <v>88.44</v>
      </c>
      <c r="O15" s="64">
        <v>0</v>
      </c>
      <c r="P15" s="64">
        <v>3184.15</v>
      </c>
      <c r="Q15" s="65">
        <v>12990</v>
      </c>
      <c r="R15" s="64">
        <v>5311.71</v>
      </c>
      <c r="S15" s="64">
        <v>3493.38</v>
      </c>
      <c r="T15" s="64">
        <v>44723.44</v>
      </c>
      <c r="U15" s="64">
        <v>0</v>
      </c>
      <c r="V15" s="65">
        <f>W15+X15+Y15+Z15+AA15</f>
        <v>94.36</v>
      </c>
      <c r="W15" s="64">
        <v>94.36</v>
      </c>
      <c r="X15" s="64">
        <v>0</v>
      </c>
      <c r="Y15" s="64">
        <v>0</v>
      </c>
      <c r="Z15" s="64">
        <v>0</v>
      </c>
      <c r="AA15" s="66">
        <v>0</v>
      </c>
      <c r="AC15" s="31"/>
      <c r="AD15" s="31"/>
      <c r="AE15" s="31"/>
      <c r="AJ15" s="31"/>
      <c r="AK15" s="31"/>
    </row>
    <row r="16" spans="1:37" ht="15.75" x14ac:dyDescent="0.25">
      <c r="A16" s="67" t="s">
        <v>54</v>
      </c>
      <c r="B16" s="56"/>
      <c r="C16" s="69" t="s">
        <v>55</v>
      </c>
      <c r="D16" s="68" t="s">
        <v>56</v>
      </c>
      <c r="E16" s="70" t="s">
        <v>55</v>
      </c>
      <c r="F16" s="71" t="s">
        <v>57</v>
      </c>
      <c r="G16" s="72" t="s">
        <v>55</v>
      </c>
      <c r="H16" s="68" t="s">
        <v>57</v>
      </c>
      <c r="I16" s="73"/>
      <c r="J16" s="62"/>
      <c r="K16" s="63"/>
      <c r="L16" s="64"/>
      <c r="M16" s="64"/>
      <c r="N16" s="64"/>
      <c r="O16" s="64"/>
      <c r="P16" s="64"/>
      <c r="Q16" s="65"/>
      <c r="R16" s="64"/>
      <c r="S16" s="64"/>
      <c r="T16" s="64"/>
      <c r="U16" s="64"/>
      <c r="V16" s="65"/>
      <c r="W16" s="64"/>
      <c r="X16" s="64"/>
      <c r="Y16" s="64"/>
      <c r="Z16" s="64"/>
      <c r="AA16" s="66"/>
    </row>
    <row r="17" spans="1:39" ht="15.75" x14ac:dyDescent="0.25">
      <c r="A17" s="67"/>
      <c r="B17" s="56"/>
      <c r="C17" s="23"/>
      <c r="D17" s="68" t="s">
        <v>58</v>
      </c>
      <c r="E17" s="74"/>
      <c r="F17" s="71" t="s">
        <v>58</v>
      </c>
      <c r="G17" s="75"/>
      <c r="H17" s="68" t="s">
        <v>58</v>
      </c>
      <c r="I17" s="73"/>
      <c r="J17" s="62">
        <v>2</v>
      </c>
      <c r="K17" s="63" t="s">
        <v>59</v>
      </c>
      <c r="L17" s="64">
        <v>3980452.1</v>
      </c>
      <c r="M17" s="64">
        <v>173628</v>
      </c>
      <c r="N17" s="64">
        <v>9976.17</v>
      </c>
      <c r="O17" s="64">
        <v>176049.6</v>
      </c>
      <c r="P17" s="64">
        <v>259.08</v>
      </c>
      <c r="Q17" s="65">
        <v>27208.79</v>
      </c>
      <c r="R17" s="64">
        <v>9257.99</v>
      </c>
      <c r="S17" s="64">
        <v>11203.1</v>
      </c>
      <c r="T17" s="64">
        <v>261055.06</v>
      </c>
      <c r="U17" s="64">
        <v>0</v>
      </c>
      <c r="V17" s="65">
        <f>W17+X17+Y17+Z17+AA17</f>
        <v>0</v>
      </c>
      <c r="W17" s="64">
        <v>0</v>
      </c>
      <c r="X17" s="64">
        <v>0</v>
      </c>
      <c r="Y17" s="64">
        <v>0</v>
      </c>
      <c r="Z17" s="64">
        <v>0</v>
      </c>
      <c r="AA17" s="66">
        <v>0</v>
      </c>
    </row>
    <row r="18" spans="1:39" ht="15.75" x14ac:dyDescent="0.25">
      <c r="A18" s="76"/>
      <c r="B18" s="27"/>
      <c r="C18" s="77" t="s">
        <v>42</v>
      </c>
      <c r="D18" s="60" t="s">
        <v>41</v>
      </c>
      <c r="E18" s="78" t="s">
        <v>42</v>
      </c>
      <c r="F18" s="79" t="s">
        <v>41</v>
      </c>
      <c r="G18" s="80" t="s">
        <v>42</v>
      </c>
      <c r="H18" s="60" t="s">
        <v>41</v>
      </c>
      <c r="I18" s="73"/>
      <c r="J18" s="62"/>
      <c r="K18" s="63"/>
      <c r="L18" s="81"/>
      <c r="M18" s="64"/>
      <c r="N18" s="64"/>
      <c r="O18" s="64"/>
      <c r="P18" s="64"/>
      <c r="Q18" s="65"/>
      <c r="R18" s="64"/>
      <c r="S18" s="64"/>
      <c r="T18" s="64"/>
      <c r="U18" s="64"/>
      <c r="V18" s="65"/>
      <c r="W18" s="64"/>
      <c r="X18" s="64"/>
      <c r="Y18" s="64"/>
      <c r="Z18" s="64"/>
      <c r="AA18" s="66"/>
    </row>
    <row r="19" spans="1:39" ht="16.5" customHeight="1" x14ac:dyDescent="0.25">
      <c r="A19" s="82" t="s">
        <v>60</v>
      </c>
      <c r="B19" s="68" t="s">
        <v>61</v>
      </c>
      <c r="C19" s="83">
        <f>D19*12*7335.4</f>
        <v>261433.65599999999</v>
      </c>
      <c r="D19" s="84">
        <v>2.97</v>
      </c>
      <c r="E19" s="85">
        <f>F19*12*7335.4</f>
        <v>261433.65599999999</v>
      </c>
      <c r="F19" s="86">
        <v>2.97</v>
      </c>
      <c r="G19" s="87">
        <f>C19-E19</f>
        <v>0</v>
      </c>
      <c r="H19" s="84">
        <f>D19-F19</f>
        <v>0</v>
      </c>
      <c r="I19" s="88"/>
      <c r="J19" s="62">
        <v>3</v>
      </c>
      <c r="K19" s="63" t="s">
        <v>62</v>
      </c>
      <c r="L19" s="64">
        <v>3882901.45</v>
      </c>
      <c r="M19" s="64">
        <v>175944.35</v>
      </c>
      <c r="N19" s="64">
        <v>10116.42</v>
      </c>
      <c r="O19" s="64">
        <v>155359.56</v>
      </c>
      <c r="P19" s="64">
        <v>10029.24</v>
      </c>
      <c r="Q19" s="65">
        <v>39067.18</v>
      </c>
      <c r="R19" s="64">
        <v>14318.04</v>
      </c>
      <c r="S19" s="64">
        <v>14408.39</v>
      </c>
      <c r="T19" s="64">
        <v>266525.77</v>
      </c>
      <c r="U19" s="64">
        <v>0</v>
      </c>
      <c r="V19" s="65">
        <f>W19+X19+Y19+Z19+AA19</f>
        <v>0</v>
      </c>
      <c r="W19" s="64">
        <v>0</v>
      </c>
      <c r="X19" s="64">
        <v>0</v>
      </c>
      <c r="Y19" s="64">
        <v>0</v>
      </c>
      <c r="Z19" s="64">
        <v>0</v>
      </c>
      <c r="AA19" s="66">
        <v>0</v>
      </c>
    </row>
    <row r="20" spans="1:39" ht="16.5" customHeight="1" x14ac:dyDescent="0.25">
      <c r="A20" s="82" t="s">
        <v>63</v>
      </c>
      <c r="B20" s="68" t="s">
        <v>64</v>
      </c>
      <c r="C20" s="69"/>
      <c r="D20" s="68"/>
      <c r="E20" s="70"/>
      <c r="F20" s="71"/>
      <c r="G20" s="72"/>
      <c r="H20" s="68"/>
      <c r="I20" s="73"/>
      <c r="J20" s="62"/>
      <c r="K20" s="63"/>
      <c r="L20" s="64"/>
      <c r="M20" s="64"/>
      <c r="N20" s="64"/>
      <c r="O20" s="64"/>
      <c r="P20" s="64"/>
      <c r="Q20" s="65"/>
      <c r="R20" s="64"/>
      <c r="S20" s="64"/>
      <c r="T20" s="64"/>
      <c r="U20" s="64"/>
      <c r="V20" s="65"/>
      <c r="W20" s="64"/>
      <c r="X20" s="64"/>
      <c r="Y20" s="64"/>
      <c r="Z20" s="64"/>
      <c r="AA20" s="66"/>
    </row>
    <row r="21" spans="1:39" ht="16.5" customHeight="1" x14ac:dyDescent="0.25">
      <c r="A21" s="82" t="s">
        <v>65</v>
      </c>
      <c r="B21" s="68" t="s">
        <v>66</v>
      </c>
      <c r="C21" s="69"/>
      <c r="D21" s="68"/>
      <c r="E21" s="70"/>
      <c r="F21" s="71"/>
      <c r="G21" s="72"/>
      <c r="H21" s="68"/>
      <c r="I21" s="73"/>
      <c r="J21" s="62">
        <v>4</v>
      </c>
      <c r="K21" s="63" t="s">
        <v>67</v>
      </c>
      <c r="L21" s="64">
        <f>L15+L17-L19</f>
        <v>595008.62999999989</v>
      </c>
      <c r="M21" s="64">
        <f t="shared" ref="M21:AA21" si="0">M15+M17-M19</f>
        <v>23527.859999999986</v>
      </c>
      <c r="N21" s="64">
        <f t="shared" si="0"/>
        <v>-51.809999999999491</v>
      </c>
      <c r="O21" s="64">
        <f>O15+O17-O19</f>
        <v>20690.040000000008</v>
      </c>
      <c r="P21" s="64">
        <f t="shared" si="0"/>
        <v>-6586.01</v>
      </c>
      <c r="Q21" s="65">
        <f t="shared" si="0"/>
        <v>1131.6100000000006</v>
      </c>
      <c r="R21" s="64">
        <f t="shared" si="0"/>
        <v>251.65999999999985</v>
      </c>
      <c r="S21" s="64">
        <f t="shared" si="0"/>
        <v>288.09000000000015</v>
      </c>
      <c r="T21" s="64">
        <f t="shared" si="0"/>
        <v>39252.729999999981</v>
      </c>
      <c r="U21" s="64">
        <f t="shared" si="0"/>
        <v>0</v>
      </c>
      <c r="V21" s="65">
        <f>W21+X21+Y21+Z21+AA21</f>
        <v>94.36</v>
      </c>
      <c r="W21" s="64">
        <f t="shared" si="0"/>
        <v>94.36</v>
      </c>
      <c r="X21" s="64">
        <f t="shared" si="0"/>
        <v>0</v>
      </c>
      <c r="Y21" s="64">
        <f t="shared" si="0"/>
        <v>0</v>
      </c>
      <c r="Z21" s="64">
        <f t="shared" si="0"/>
        <v>0</v>
      </c>
      <c r="AA21" s="66">
        <f t="shared" si="0"/>
        <v>0</v>
      </c>
    </row>
    <row r="22" spans="1:39" ht="16.5" customHeight="1" x14ac:dyDescent="0.25">
      <c r="A22" s="82" t="s">
        <v>68</v>
      </c>
      <c r="B22" s="68" t="s">
        <v>69</v>
      </c>
      <c r="C22" s="69"/>
      <c r="D22" s="68"/>
      <c r="E22" s="70"/>
      <c r="F22" s="71"/>
      <c r="G22" s="72"/>
      <c r="H22" s="68"/>
      <c r="I22" s="73"/>
      <c r="J22" s="62"/>
      <c r="K22" s="63"/>
      <c r="L22" s="64"/>
      <c r="M22" s="64"/>
      <c r="N22" s="64"/>
      <c r="O22" s="64"/>
      <c r="P22" s="64"/>
      <c r="Q22" s="65"/>
      <c r="R22" s="64"/>
      <c r="S22" s="64"/>
      <c r="T22" s="64"/>
      <c r="U22" s="64"/>
      <c r="V22" s="65"/>
      <c r="W22" s="64"/>
      <c r="X22" s="64"/>
      <c r="Y22" s="64"/>
      <c r="Z22" s="64"/>
      <c r="AA22" s="66"/>
      <c r="AD22" s="41"/>
      <c r="AJ22" s="41"/>
    </row>
    <row r="23" spans="1:39" ht="16.5" customHeight="1" x14ac:dyDescent="0.25">
      <c r="A23" s="67" t="s">
        <v>70</v>
      </c>
      <c r="B23" s="68" t="s">
        <v>71</v>
      </c>
      <c r="C23" s="69"/>
      <c r="D23" s="68"/>
      <c r="E23" s="70"/>
      <c r="F23" s="71"/>
      <c r="G23" s="72"/>
      <c r="H23" s="68"/>
      <c r="I23" s="73"/>
      <c r="J23" s="62">
        <v>5</v>
      </c>
      <c r="K23" s="63" t="s">
        <v>72</v>
      </c>
      <c r="L23" s="64">
        <f>E119</f>
        <v>3799174.24</v>
      </c>
      <c r="M23" s="64">
        <v>173628</v>
      </c>
      <c r="N23" s="64">
        <f>E121</f>
        <v>9988.35</v>
      </c>
      <c r="O23" s="64">
        <v>0</v>
      </c>
      <c r="P23" s="64"/>
      <c r="Q23" s="65"/>
      <c r="R23" s="64"/>
      <c r="S23" s="64"/>
      <c r="T23" s="64"/>
      <c r="U23" s="64"/>
      <c r="V23" s="65"/>
      <c r="W23" s="64"/>
      <c r="X23" s="64"/>
      <c r="Y23" s="64"/>
      <c r="Z23" s="64"/>
      <c r="AA23" s="66"/>
    </row>
    <row r="24" spans="1:39" ht="16.5" customHeight="1" x14ac:dyDescent="0.25">
      <c r="A24" s="67" t="s">
        <v>73</v>
      </c>
      <c r="B24" s="68" t="s">
        <v>74</v>
      </c>
      <c r="C24" s="69"/>
      <c r="D24" s="68"/>
      <c r="E24" s="70"/>
      <c r="F24" s="71"/>
      <c r="G24" s="72"/>
      <c r="H24" s="68"/>
      <c r="I24" s="73"/>
      <c r="J24" s="62">
        <v>6</v>
      </c>
      <c r="K24" s="63" t="s">
        <v>75</v>
      </c>
      <c r="L24" s="64">
        <f>L17-L23</f>
        <v>181277.85999999987</v>
      </c>
      <c r="M24" s="64">
        <f>M17-M23</f>
        <v>0</v>
      </c>
      <c r="N24" s="64">
        <f>N17-N23</f>
        <v>-12.180000000000291</v>
      </c>
      <c r="O24" s="64">
        <f>O17-O23</f>
        <v>176049.6</v>
      </c>
      <c r="P24" s="64"/>
      <c r="Q24" s="63"/>
      <c r="R24" s="81"/>
      <c r="S24" s="81"/>
      <c r="T24" s="81"/>
      <c r="U24" s="81"/>
      <c r="V24" s="65"/>
      <c r="W24" s="64"/>
      <c r="X24" s="64"/>
      <c r="Y24" s="64"/>
      <c r="Z24" s="64"/>
      <c r="AA24" s="66"/>
    </row>
    <row r="25" spans="1:39" ht="15.75" customHeight="1" x14ac:dyDescent="0.25">
      <c r="A25" s="67" t="s">
        <v>76</v>
      </c>
      <c r="B25" s="68" t="s">
        <v>1</v>
      </c>
      <c r="C25" s="69"/>
      <c r="D25" s="68"/>
      <c r="E25" s="70"/>
      <c r="F25" s="71"/>
      <c r="G25" s="72"/>
      <c r="H25" s="68"/>
      <c r="I25" s="73"/>
      <c r="J25" s="62"/>
      <c r="K25" s="63" t="s">
        <v>77</v>
      </c>
      <c r="L25" s="64"/>
      <c r="M25" s="64"/>
      <c r="N25" s="65"/>
      <c r="O25" s="65"/>
      <c r="P25" s="64"/>
      <c r="Q25" s="65"/>
      <c r="R25" s="64"/>
      <c r="S25" s="64"/>
      <c r="T25" s="64"/>
      <c r="U25" s="64"/>
      <c r="V25" s="65"/>
      <c r="W25" s="64"/>
      <c r="X25" s="64"/>
      <c r="Y25" s="64"/>
      <c r="Z25" s="64"/>
      <c r="AA25" s="66"/>
    </row>
    <row r="26" spans="1:39" ht="15.75" customHeight="1" x14ac:dyDescent="0.25">
      <c r="A26" s="67" t="s">
        <v>78</v>
      </c>
      <c r="B26" s="68" t="s">
        <v>1</v>
      </c>
      <c r="C26" s="69"/>
      <c r="D26" s="68"/>
      <c r="E26" s="70"/>
      <c r="F26" s="71"/>
      <c r="G26" s="72"/>
      <c r="H26" s="68"/>
      <c r="I26" s="73"/>
      <c r="J26" s="62"/>
      <c r="K26" s="63" t="s">
        <v>79</v>
      </c>
      <c r="L26" s="64"/>
      <c r="M26" s="64"/>
      <c r="N26" s="65"/>
      <c r="O26" s="65"/>
      <c r="P26" s="64"/>
      <c r="Q26" s="65"/>
      <c r="R26" s="64"/>
      <c r="S26" s="64"/>
      <c r="T26" s="64"/>
      <c r="U26" s="64"/>
      <c r="V26" s="65"/>
      <c r="W26" s="64"/>
      <c r="X26" s="64"/>
      <c r="Y26" s="64"/>
      <c r="Z26" s="64"/>
      <c r="AA26" s="66"/>
    </row>
    <row r="27" spans="1:39" ht="15.75" x14ac:dyDescent="0.25">
      <c r="A27" s="67" t="s">
        <v>80</v>
      </c>
      <c r="B27" s="68" t="s">
        <v>1</v>
      </c>
      <c r="C27" s="69"/>
      <c r="D27" s="68"/>
      <c r="E27" s="70"/>
      <c r="F27" s="71"/>
      <c r="G27" s="72"/>
      <c r="H27" s="68"/>
      <c r="I27" s="73"/>
      <c r="J27" s="62"/>
      <c r="K27" s="63"/>
      <c r="L27" s="64"/>
      <c r="M27" s="64"/>
      <c r="N27" s="64"/>
      <c r="O27" s="64"/>
      <c r="P27" s="64"/>
      <c r="Q27" s="65"/>
      <c r="R27" s="64"/>
      <c r="S27" s="64"/>
      <c r="T27" s="64"/>
      <c r="U27" s="64"/>
      <c r="V27" s="65"/>
      <c r="W27" s="64"/>
      <c r="X27" s="64"/>
      <c r="Y27" s="64"/>
      <c r="Z27" s="64"/>
      <c r="AA27" s="66"/>
    </row>
    <row r="28" spans="1:39" ht="15.75" x14ac:dyDescent="0.25">
      <c r="A28" s="67"/>
      <c r="B28" s="68"/>
      <c r="C28" s="69"/>
      <c r="D28" s="68"/>
      <c r="E28" s="70"/>
      <c r="F28" s="71"/>
      <c r="G28" s="72"/>
      <c r="H28" s="68"/>
      <c r="I28" s="73"/>
      <c r="J28" s="62">
        <v>7</v>
      </c>
      <c r="K28" s="63" t="s">
        <v>81</v>
      </c>
      <c r="L28" s="64">
        <f>L19-L23</f>
        <v>83727.209999999963</v>
      </c>
      <c r="M28" s="64">
        <f>M19-M23</f>
        <v>2316.3500000000058</v>
      </c>
      <c r="N28" s="64">
        <f>N19-N23</f>
        <v>128.06999999999971</v>
      </c>
      <c r="O28" s="64">
        <f>O19-O23</f>
        <v>155359.56</v>
      </c>
      <c r="P28" s="64"/>
      <c r="Q28" s="65"/>
      <c r="R28" s="64"/>
      <c r="S28" s="64"/>
      <c r="T28" s="64"/>
      <c r="U28" s="64"/>
      <c r="V28" s="65"/>
      <c r="W28" s="64"/>
      <c r="X28" s="64"/>
      <c r="Y28" s="64"/>
      <c r="Z28" s="64"/>
      <c r="AA28" s="66"/>
    </row>
    <row r="29" spans="1:39" ht="15.75" x14ac:dyDescent="0.25">
      <c r="A29" s="89" t="s">
        <v>82</v>
      </c>
      <c r="B29" s="90" t="s">
        <v>61</v>
      </c>
      <c r="C29" s="83">
        <f>D29*12*7335.4</f>
        <v>313368.288</v>
      </c>
      <c r="D29" s="91">
        <v>3.56</v>
      </c>
      <c r="E29" s="85">
        <f>F29*12*7335.4</f>
        <v>313368.288</v>
      </c>
      <c r="F29" s="92">
        <v>3.56</v>
      </c>
      <c r="G29" s="87">
        <f>C29-E29</f>
        <v>0</v>
      </c>
      <c r="H29" s="91">
        <f>D29-F29</f>
        <v>0</v>
      </c>
      <c r="I29" s="73"/>
      <c r="J29" s="62"/>
      <c r="K29" s="63"/>
      <c r="L29" s="64" t="s">
        <v>1</v>
      </c>
      <c r="M29" s="64"/>
      <c r="N29" s="65"/>
      <c r="O29" s="65"/>
      <c r="P29" s="64"/>
      <c r="Q29" s="65"/>
      <c r="R29" s="64"/>
      <c r="S29" s="64"/>
      <c r="T29" s="64"/>
      <c r="U29" s="64"/>
      <c r="V29" s="65"/>
      <c r="W29" s="81"/>
      <c r="X29" s="81"/>
      <c r="Y29" s="81"/>
      <c r="Z29" s="81"/>
      <c r="AA29" s="93"/>
    </row>
    <row r="30" spans="1:39" ht="16.5" thickBot="1" x14ac:dyDescent="0.3">
      <c r="A30" s="82" t="s">
        <v>63</v>
      </c>
      <c r="B30" s="94" t="s">
        <v>64</v>
      </c>
      <c r="C30" s="69"/>
      <c r="D30" s="68"/>
      <c r="E30" s="70"/>
      <c r="F30" s="71"/>
      <c r="G30" s="72"/>
      <c r="H30" s="68"/>
      <c r="I30" s="73"/>
      <c r="J30" s="62"/>
      <c r="K30" s="95"/>
      <c r="L30" s="64"/>
      <c r="M30" s="64"/>
      <c r="N30" s="65"/>
      <c r="O30" s="65"/>
      <c r="P30" s="64"/>
      <c r="Q30" s="65"/>
      <c r="R30" s="64"/>
      <c r="S30" s="64"/>
      <c r="T30" s="64"/>
      <c r="U30" s="64"/>
      <c r="V30" s="65"/>
      <c r="W30" s="64"/>
      <c r="X30" s="64"/>
      <c r="Y30" s="64"/>
      <c r="Z30" s="64"/>
      <c r="AA30" s="66"/>
      <c r="AF30" s="31"/>
      <c r="AG30" s="31"/>
      <c r="AL30" s="31"/>
      <c r="AM30" s="31"/>
    </row>
    <row r="31" spans="1:39" ht="15.75" x14ac:dyDescent="0.25">
      <c r="A31" s="82" t="s">
        <v>83</v>
      </c>
      <c r="B31" s="94" t="s">
        <v>66</v>
      </c>
      <c r="C31" s="69"/>
      <c r="D31" s="68"/>
      <c r="E31" s="70"/>
      <c r="F31" s="71"/>
      <c r="G31" s="72"/>
      <c r="H31" s="68"/>
      <c r="I31" s="73"/>
      <c r="J31" s="47" t="s">
        <v>84</v>
      </c>
      <c r="K31" s="48" t="s">
        <v>85</v>
      </c>
      <c r="L31" s="96">
        <f>L13+L28</f>
        <v>-133168.80000000005</v>
      </c>
      <c r="M31" s="96">
        <f>M13+M28</f>
        <v>-23766.669999999995</v>
      </c>
      <c r="N31" s="96">
        <f>N13+N28</f>
        <v>775.9599999999997</v>
      </c>
      <c r="O31" s="96">
        <f>O13+O28</f>
        <v>155359.56</v>
      </c>
      <c r="P31" s="96"/>
      <c r="Q31" s="97"/>
      <c r="R31" s="98"/>
      <c r="S31" s="98"/>
      <c r="T31" s="98"/>
      <c r="U31" s="64"/>
      <c r="V31" s="65"/>
      <c r="W31" s="98"/>
      <c r="X31" s="98"/>
      <c r="Y31" s="98"/>
      <c r="Z31" s="64"/>
      <c r="AA31" s="66"/>
      <c r="AF31" s="31"/>
      <c r="AG31" s="31"/>
      <c r="AL31" s="31"/>
      <c r="AM31" s="31"/>
    </row>
    <row r="32" spans="1:39" ht="15.75" x14ac:dyDescent="0.25">
      <c r="A32" s="82" t="s">
        <v>86</v>
      </c>
      <c r="B32" s="94" t="s">
        <v>87</v>
      </c>
      <c r="C32" s="69"/>
      <c r="D32" s="68"/>
      <c r="E32" s="70"/>
      <c r="F32" s="71"/>
      <c r="G32" s="72"/>
      <c r="H32" s="68"/>
      <c r="I32" s="73"/>
      <c r="J32" s="62"/>
      <c r="K32" s="48" t="s">
        <v>1</v>
      </c>
      <c r="L32" s="64"/>
      <c r="M32" s="81"/>
      <c r="N32" s="63"/>
      <c r="O32" s="63"/>
      <c r="P32" s="81"/>
      <c r="Q32" s="65"/>
      <c r="R32" s="64"/>
      <c r="S32" s="64"/>
      <c r="T32" s="64"/>
      <c r="U32" s="64"/>
      <c r="V32" s="65"/>
      <c r="W32" s="64"/>
      <c r="X32" s="64"/>
      <c r="Y32" s="64"/>
      <c r="Z32" s="64"/>
      <c r="AA32" s="66"/>
      <c r="AF32" s="31"/>
      <c r="AG32" s="31"/>
      <c r="AL32" s="31"/>
      <c r="AM32" s="31"/>
    </row>
    <row r="33" spans="1:39" ht="15.75" x14ac:dyDescent="0.25">
      <c r="A33" s="82" t="s">
        <v>88</v>
      </c>
      <c r="B33" s="94" t="s">
        <v>89</v>
      </c>
      <c r="C33" s="69"/>
      <c r="D33" s="68"/>
      <c r="E33" s="70"/>
      <c r="F33" s="71"/>
      <c r="G33" s="72"/>
      <c r="H33" s="68"/>
      <c r="I33" s="73"/>
      <c r="J33" s="62"/>
      <c r="K33" s="48" t="s">
        <v>90</v>
      </c>
      <c r="L33" s="99">
        <f>78601.14+39759</f>
        <v>118360.14</v>
      </c>
      <c r="M33" s="100"/>
      <c r="N33" s="81"/>
      <c r="O33" s="81"/>
      <c r="P33" s="81"/>
      <c r="Q33" s="81"/>
      <c r="R33" s="81"/>
      <c r="S33" s="81"/>
      <c r="T33" s="81"/>
      <c r="U33" s="81"/>
      <c r="V33" s="65"/>
      <c r="W33" s="64"/>
      <c r="X33" s="64"/>
      <c r="Y33" s="64"/>
      <c r="Z33" s="64"/>
      <c r="AA33" s="66"/>
      <c r="AF33" s="31"/>
      <c r="AG33" s="31"/>
      <c r="AL33" s="31"/>
      <c r="AM33" s="31"/>
    </row>
    <row r="34" spans="1:39" ht="15.75" x14ac:dyDescent="0.25">
      <c r="A34" s="82" t="s">
        <v>91</v>
      </c>
      <c r="B34" s="94" t="s">
        <v>92</v>
      </c>
      <c r="C34" s="69"/>
      <c r="D34" s="68"/>
      <c r="E34" s="70"/>
      <c r="F34" s="71"/>
      <c r="G34" s="72"/>
      <c r="H34" s="68"/>
      <c r="I34" s="73"/>
      <c r="J34" s="62">
        <v>1</v>
      </c>
      <c r="K34" s="101" t="s">
        <v>93</v>
      </c>
      <c r="L34" s="102">
        <v>11565.55</v>
      </c>
      <c r="M34" s="64"/>
      <c r="N34" s="64"/>
      <c r="O34" s="64"/>
      <c r="P34" s="103"/>
      <c r="Q34" s="103"/>
      <c r="R34" s="103"/>
      <c r="S34" s="103"/>
      <c r="T34" s="103"/>
      <c r="U34" s="103"/>
      <c r="V34" s="65"/>
      <c r="W34" s="64"/>
      <c r="X34" s="64"/>
      <c r="Y34" s="64"/>
      <c r="Z34" s="64"/>
      <c r="AA34" s="66"/>
      <c r="AF34" s="31"/>
      <c r="AG34" s="31"/>
      <c r="AL34" s="31"/>
      <c r="AM34" s="31"/>
    </row>
    <row r="35" spans="1:39" ht="27.75" x14ac:dyDescent="0.25">
      <c r="A35" s="67" t="s">
        <v>70</v>
      </c>
      <c r="B35" s="94" t="s">
        <v>94</v>
      </c>
      <c r="C35" s="69"/>
      <c r="D35" s="68"/>
      <c r="E35" s="70"/>
      <c r="F35" s="71"/>
      <c r="G35" s="72"/>
      <c r="H35" s="68"/>
      <c r="I35" s="73"/>
      <c r="J35" s="62">
        <v>2</v>
      </c>
      <c r="K35" s="104" t="s">
        <v>95</v>
      </c>
      <c r="L35" s="64">
        <v>760.78</v>
      </c>
      <c r="M35" s="64"/>
      <c r="N35" s="64"/>
      <c r="O35" s="64"/>
      <c r="P35" s="81"/>
      <c r="Q35" s="81"/>
      <c r="R35" s="81"/>
      <c r="S35" s="81"/>
      <c r="T35" s="81"/>
      <c r="U35" s="81"/>
      <c r="V35" s="65"/>
      <c r="W35" s="64"/>
      <c r="X35" s="64"/>
      <c r="Y35" s="64"/>
      <c r="Z35" s="64"/>
      <c r="AA35" s="66"/>
      <c r="AF35" s="31"/>
      <c r="AG35" s="31"/>
      <c r="AL35" s="31"/>
      <c r="AM35" s="31"/>
    </row>
    <row r="36" spans="1:39" ht="15.75" x14ac:dyDescent="0.25">
      <c r="A36" s="67" t="s">
        <v>73</v>
      </c>
      <c r="B36" s="94" t="s">
        <v>96</v>
      </c>
      <c r="C36" s="69"/>
      <c r="D36" s="68"/>
      <c r="E36" s="70"/>
      <c r="F36" s="71"/>
      <c r="G36" s="72"/>
      <c r="H36" s="68"/>
      <c r="I36" s="73"/>
      <c r="J36" s="62"/>
      <c r="K36" s="105"/>
      <c r="L36" s="64"/>
      <c r="M36" s="64"/>
      <c r="N36" s="64"/>
      <c r="O36" s="64"/>
      <c r="P36" s="81"/>
      <c r="Q36" s="81"/>
      <c r="R36" s="81"/>
      <c r="S36" s="81"/>
      <c r="T36" s="81"/>
      <c r="U36" s="81"/>
      <c r="V36" s="65"/>
      <c r="W36" s="64"/>
      <c r="X36" s="64"/>
      <c r="Y36" s="64"/>
      <c r="Z36" s="64"/>
      <c r="AA36" s="66"/>
    </row>
    <row r="37" spans="1:39" ht="15.75" x14ac:dyDescent="0.25">
      <c r="A37" s="67" t="s">
        <v>76</v>
      </c>
      <c r="B37" s="94" t="s">
        <v>97</v>
      </c>
      <c r="C37" s="69"/>
      <c r="D37" s="68"/>
      <c r="E37" s="70"/>
      <c r="F37" s="71"/>
      <c r="G37" s="72"/>
      <c r="H37" s="68"/>
      <c r="I37" s="73"/>
      <c r="J37" s="62"/>
      <c r="K37" s="106"/>
      <c r="L37" s="106"/>
      <c r="M37" s="81"/>
      <c r="N37" s="81"/>
      <c r="O37" s="81"/>
      <c r="P37" s="81"/>
      <c r="Q37" s="81"/>
      <c r="R37" s="81"/>
      <c r="S37" s="81"/>
      <c r="T37" s="81"/>
      <c r="U37" s="81"/>
      <c r="V37" s="65"/>
      <c r="W37" s="64"/>
      <c r="X37" s="64"/>
      <c r="Y37" s="64"/>
      <c r="Z37" s="64"/>
      <c r="AA37" s="66"/>
    </row>
    <row r="38" spans="1:39" ht="15.75" x14ac:dyDescent="0.25">
      <c r="A38" s="67" t="s">
        <v>78</v>
      </c>
      <c r="B38" s="94" t="s">
        <v>98</v>
      </c>
      <c r="C38" s="69"/>
      <c r="D38" s="68"/>
      <c r="E38" s="70"/>
      <c r="F38" s="71"/>
      <c r="G38" s="72"/>
      <c r="H38" s="68"/>
      <c r="I38" s="73"/>
      <c r="J38" s="62"/>
      <c r="K38" s="48" t="s">
        <v>99</v>
      </c>
      <c r="L38" s="96">
        <f>L33-L34-L35</f>
        <v>106033.81</v>
      </c>
      <c r="M38" s="64"/>
      <c r="N38" s="64"/>
      <c r="O38" s="64"/>
      <c r="P38" s="81"/>
      <c r="Q38" s="81"/>
      <c r="R38" s="81"/>
      <c r="S38" s="81"/>
      <c r="T38" s="81"/>
      <c r="U38" s="81"/>
      <c r="V38" s="65"/>
      <c r="W38" s="64"/>
      <c r="X38" s="64"/>
      <c r="Y38" s="64"/>
      <c r="Z38" s="64"/>
      <c r="AA38" s="66"/>
    </row>
    <row r="39" spans="1:39" ht="15.75" x14ac:dyDescent="0.25">
      <c r="A39" s="67" t="s">
        <v>80</v>
      </c>
      <c r="B39" s="94" t="s">
        <v>100</v>
      </c>
      <c r="C39" s="69"/>
      <c r="D39" s="68"/>
      <c r="E39" s="70"/>
      <c r="F39" s="71"/>
      <c r="G39" s="72"/>
      <c r="H39" s="68"/>
      <c r="I39" s="73"/>
      <c r="J39" s="62"/>
      <c r="K39" s="63"/>
      <c r="L39" s="64"/>
      <c r="M39" s="96"/>
      <c r="N39" s="96"/>
      <c r="O39" s="96"/>
      <c r="P39" s="81"/>
      <c r="Q39" s="81"/>
      <c r="R39" s="81"/>
      <c r="S39" s="81"/>
      <c r="T39" s="81"/>
      <c r="U39" s="81"/>
      <c r="V39" s="65"/>
      <c r="W39" s="64"/>
      <c r="X39" s="64"/>
      <c r="Y39" s="64"/>
      <c r="Z39" s="64"/>
      <c r="AA39" s="66"/>
    </row>
    <row r="40" spans="1:39" ht="15.75" x14ac:dyDescent="0.25">
      <c r="A40" s="67"/>
      <c r="B40" s="94" t="s">
        <v>101</v>
      </c>
      <c r="C40" s="69"/>
      <c r="D40" s="68"/>
      <c r="E40" s="70"/>
      <c r="F40" s="71"/>
      <c r="G40" s="72"/>
      <c r="H40" s="68"/>
      <c r="I40" s="73"/>
      <c r="J40" s="62"/>
      <c r="K40" s="48"/>
      <c r="L40" s="107"/>
      <c r="M40" s="81"/>
      <c r="N40" s="81"/>
      <c r="O40" s="81"/>
      <c r="P40" s="81"/>
      <c r="Q40" s="81"/>
      <c r="R40" s="81"/>
      <c r="S40" s="81"/>
      <c r="T40" s="81"/>
      <c r="U40" s="81"/>
      <c r="V40" s="65"/>
      <c r="W40" s="64"/>
      <c r="X40" s="64"/>
      <c r="Y40" s="64"/>
      <c r="Z40" s="64"/>
      <c r="AA40" s="66"/>
    </row>
    <row r="41" spans="1:39" ht="15.75" x14ac:dyDescent="0.25">
      <c r="A41" s="67"/>
      <c r="B41" s="94" t="s">
        <v>102</v>
      </c>
      <c r="C41" s="69"/>
      <c r="D41" s="68"/>
      <c r="E41" s="70"/>
      <c r="F41" s="71"/>
      <c r="G41" s="72"/>
      <c r="H41" s="68"/>
      <c r="I41" s="73"/>
      <c r="J41" s="62"/>
      <c r="K41" s="48" t="s">
        <v>103</v>
      </c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65"/>
      <c r="W41" s="64"/>
      <c r="X41" s="64"/>
      <c r="Y41" s="64"/>
      <c r="Z41" s="64"/>
      <c r="AA41" s="66"/>
    </row>
    <row r="42" spans="1:39" ht="16.5" thickBot="1" x14ac:dyDescent="0.3">
      <c r="A42" s="67"/>
      <c r="B42" s="94" t="s">
        <v>104</v>
      </c>
      <c r="C42" s="69"/>
      <c r="D42" s="68"/>
      <c r="E42" s="70"/>
      <c r="F42" s="71"/>
      <c r="G42" s="72"/>
      <c r="H42" s="68"/>
      <c r="I42" s="73"/>
      <c r="J42" s="108"/>
      <c r="K42" s="109" t="s">
        <v>105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10"/>
      <c r="W42" s="111"/>
      <c r="X42" s="111"/>
      <c r="Y42" s="111"/>
      <c r="Z42" s="111"/>
      <c r="AA42" s="112"/>
    </row>
    <row r="43" spans="1:39" ht="15.75" x14ac:dyDescent="0.25">
      <c r="A43" s="76"/>
      <c r="B43" s="27"/>
      <c r="C43" s="77"/>
      <c r="D43" s="60"/>
      <c r="E43" s="78"/>
      <c r="F43" s="79"/>
      <c r="G43" s="80"/>
      <c r="H43" s="60"/>
      <c r="I43" s="73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13"/>
      <c r="W43" s="113"/>
      <c r="X43" s="113"/>
      <c r="Y43" s="113"/>
      <c r="Z43" s="113"/>
      <c r="AA43" s="4"/>
    </row>
    <row r="44" spans="1:39" ht="15.75" x14ac:dyDescent="0.25">
      <c r="A44" s="89" t="s">
        <v>106</v>
      </c>
      <c r="B44" s="114" t="s">
        <v>107</v>
      </c>
      <c r="C44" s="83">
        <f>D44*12*7335.4</f>
        <v>117953.232</v>
      </c>
      <c r="D44" s="91">
        <v>1.34</v>
      </c>
      <c r="E44" s="85">
        <f>F44*12*7335.4</f>
        <v>117953.232</v>
      </c>
      <c r="F44" s="115">
        <v>1.34</v>
      </c>
      <c r="G44" s="87">
        <f>C44-E44</f>
        <v>0</v>
      </c>
      <c r="H44" s="91">
        <f>D44-F44</f>
        <v>0</v>
      </c>
      <c r="I44" s="73"/>
      <c r="K44" s="4" t="s">
        <v>1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113"/>
      <c r="W44" s="113"/>
      <c r="X44" s="113"/>
      <c r="Y44" s="113"/>
      <c r="Z44" s="4"/>
      <c r="AA44" s="4"/>
    </row>
    <row r="45" spans="1:39" ht="15.75" x14ac:dyDescent="0.25">
      <c r="A45" s="82" t="s">
        <v>108</v>
      </c>
      <c r="B45" s="68" t="s">
        <v>109</v>
      </c>
      <c r="C45" s="116"/>
      <c r="D45" s="117" t="s">
        <v>1</v>
      </c>
      <c r="E45" s="118"/>
      <c r="F45" s="119" t="s">
        <v>1</v>
      </c>
      <c r="G45" s="120"/>
      <c r="H45" s="117" t="s">
        <v>1</v>
      </c>
      <c r="I45" s="73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39" ht="15.75" x14ac:dyDescent="0.25">
      <c r="A46" s="82" t="s">
        <v>63</v>
      </c>
      <c r="B46" s="68" t="s">
        <v>110</v>
      </c>
      <c r="C46" s="116"/>
      <c r="D46" s="117"/>
      <c r="E46" s="118"/>
      <c r="F46" s="119"/>
      <c r="G46" s="120"/>
      <c r="H46" s="117"/>
      <c r="I46" s="73"/>
      <c r="K46" s="4" t="s">
        <v>111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39" x14ac:dyDescent="0.25">
      <c r="A47" s="82"/>
      <c r="B47" s="68"/>
      <c r="C47" s="116"/>
      <c r="D47" s="117"/>
      <c r="E47" s="118"/>
      <c r="F47" s="119"/>
      <c r="G47" s="120"/>
      <c r="H47" s="117"/>
      <c r="I47" s="73"/>
    </row>
    <row r="48" spans="1:39" x14ac:dyDescent="0.25">
      <c r="A48" s="89" t="s">
        <v>112</v>
      </c>
      <c r="B48" s="114" t="s">
        <v>113</v>
      </c>
      <c r="C48" s="83">
        <f>D48*12*7335.4</f>
        <v>49293.887999999999</v>
      </c>
      <c r="D48" s="91">
        <v>0.56000000000000005</v>
      </c>
      <c r="E48" s="85">
        <f>F48*12*7335.4</f>
        <v>49293.887999999999</v>
      </c>
      <c r="F48" s="115">
        <v>0.56000000000000005</v>
      </c>
      <c r="G48" s="87">
        <f>C48-E48</f>
        <v>0</v>
      </c>
      <c r="H48" s="91">
        <f>D48-F48</f>
        <v>0</v>
      </c>
      <c r="I48" s="73"/>
    </row>
    <row r="49" spans="1:9" x14ac:dyDescent="0.25">
      <c r="A49" s="82" t="s">
        <v>114</v>
      </c>
      <c r="B49" s="68"/>
      <c r="C49" s="116"/>
      <c r="D49" s="117"/>
      <c r="E49" s="118"/>
      <c r="F49" s="119"/>
      <c r="G49" s="120"/>
      <c r="H49" s="117"/>
      <c r="I49" s="73"/>
    </row>
    <row r="50" spans="1:9" x14ac:dyDescent="0.25">
      <c r="A50" s="121" t="s">
        <v>115</v>
      </c>
      <c r="B50" s="60"/>
      <c r="C50" s="122"/>
      <c r="D50" s="123"/>
      <c r="E50" s="124"/>
      <c r="F50" s="125"/>
      <c r="G50" s="126"/>
      <c r="H50" s="123"/>
      <c r="I50" s="88"/>
    </row>
    <row r="51" spans="1:9" x14ac:dyDescent="0.25">
      <c r="A51" s="82" t="s">
        <v>116</v>
      </c>
      <c r="B51" s="68" t="s">
        <v>117</v>
      </c>
      <c r="C51" s="83">
        <f>D51*12*7335.4</f>
        <v>627616.82400000002</v>
      </c>
      <c r="D51" s="84">
        <v>7.13</v>
      </c>
      <c r="E51" s="85">
        <f>F51*12*7335.4</f>
        <v>627616.82400000002</v>
      </c>
      <c r="F51" s="86">
        <v>7.13</v>
      </c>
      <c r="G51" s="87">
        <f>C51-E51</f>
        <v>0</v>
      </c>
      <c r="H51" s="91">
        <f>D51-F51</f>
        <v>0</v>
      </c>
      <c r="I51" s="73"/>
    </row>
    <row r="52" spans="1:9" x14ac:dyDescent="0.25">
      <c r="A52" s="82" t="s">
        <v>118</v>
      </c>
      <c r="B52" s="68" t="s">
        <v>119</v>
      </c>
      <c r="C52" s="127"/>
      <c r="D52" s="84"/>
      <c r="E52" s="128"/>
      <c r="F52" s="86"/>
      <c r="G52" s="129"/>
      <c r="H52" s="84"/>
      <c r="I52" s="73"/>
    </row>
    <row r="53" spans="1:9" x14ac:dyDescent="0.25">
      <c r="A53" s="82" t="s">
        <v>120</v>
      </c>
      <c r="B53" s="68" t="s">
        <v>121</v>
      </c>
      <c r="C53" s="130"/>
      <c r="D53" s="131"/>
      <c r="E53" s="132"/>
      <c r="F53" s="133"/>
      <c r="G53" s="134"/>
      <c r="H53" s="131"/>
      <c r="I53" s="73"/>
    </row>
    <row r="54" spans="1:9" x14ac:dyDescent="0.25">
      <c r="A54" s="67" t="s">
        <v>70</v>
      </c>
      <c r="B54" s="68" t="s">
        <v>122</v>
      </c>
      <c r="C54" s="130"/>
      <c r="D54" s="131"/>
      <c r="E54" s="132"/>
      <c r="F54" s="133"/>
      <c r="G54" s="134"/>
      <c r="H54" s="131"/>
      <c r="I54" s="73"/>
    </row>
    <row r="55" spans="1:9" x14ac:dyDescent="0.25">
      <c r="A55" s="67" t="s">
        <v>73</v>
      </c>
      <c r="B55" s="68" t="s">
        <v>123</v>
      </c>
      <c r="C55" s="130"/>
      <c r="D55" s="131"/>
      <c r="E55" s="132"/>
      <c r="F55" s="133"/>
      <c r="G55" s="134"/>
      <c r="H55" s="131"/>
      <c r="I55" s="73"/>
    </row>
    <row r="56" spans="1:9" x14ac:dyDescent="0.25">
      <c r="A56" s="67" t="s">
        <v>76</v>
      </c>
      <c r="B56" s="68" t="s">
        <v>124</v>
      </c>
      <c r="C56" s="130"/>
      <c r="D56" s="131"/>
      <c r="E56" s="132"/>
      <c r="F56" s="133"/>
      <c r="G56" s="134"/>
      <c r="H56" s="131"/>
      <c r="I56" s="73"/>
    </row>
    <row r="57" spans="1:9" x14ac:dyDescent="0.25">
      <c r="A57" s="67" t="s">
        <v>78</v>
      </c>
      <c r="B57" s="68" t="s">
        <v>125</v>
      </c>
      <c r="C57" s="130"/>
      <c r="D57" s="131"/>
      <c r="E57" s="132"/>
      <c r="F57" s="133"/>
      <c r="G57" s="134"/>
      <c r="H57" s="131"/>
      <c r="I57" s="88"/>
    </row>
    <row r="58" spans="1:9" x14ac:dyDescent="0.25">
      <c r="A58" s="67" t="s">
        <v>80</v>
      </c>
      <c r="B58" s="68" t="s">
        <v>126</v>
      </c>
      <c r="C58" s="130"/>
      <c r="D58" s="131"/>
      <c r="E58" s="132"/>
      <c r="F58" s="133"/>
      <c r="G58" s="134"/>
      <c r="H58" s="131"/>
      <c r="I58" s="88"/>
    </row>
    <row r="59" spans="1:9" x14ac:dyDescent="0.25">
      <c r="A59" s="67"/>
      <c r="B59" s="68" t="s">
        <v>127</v>
      </c>
      <c r="C59" s="130"/>
      <c r="D59" s="131"/>
      <c r="E59" s="132"/>
      <c r="F59" s="133"/>
      <c r="G59" s="134"/>
      <c r="H59" s="131"/>
      <c r="I59" s="88"/>
    </row>
    <row r="60" spans="1:9" x14ac:dyDescent="0.25">
      <c r="A60" s="67"/>
      <c r="B60" s="68" t="s">
        <v>128</v>
      </c>
      <c r="C60" s="130"/>
      <c r="D60" s="131"/>
      <c r="E60" s="132"/>
      <c r="F60" s="133"/>
      <c r="G60" s="134"/>
      <c r="H60" s="131"/>
      <c r="I60" s="88"/>
    </row>
    <row r="61" spans="1:9" x14ac:dyDescent="0.25">
      <c r="A61" s="67"/>
      <c r="B61" s="68" t="s">
        <v>129</v>
      </c>
      <c r="C61" s="69"/>
      <c r="D61" s="68"/>
      <c r="E61" s="70"/>
      <c r="F61" s="71"/>
      <c r="G61" s="72"/>
      <c r="H61" s="68"/>
      <c r="I61" s="88"/>
    </row>
    <row r="62" spans="1:9" x14ac:dyDescent="0.25">
      <c r="A62" s="89" t="s">
        <v>130</v>
      </c>
      <c r="B62" s="114" t="s">
        <v>131</v>
      </c>
      <c r="C62" s="83">
        <f>D62*12*7335.4</f>
        <v>761414.52</v>
      </c>
      <c r="D62" s="91">
        <v>8.65</v>
      </c>
      <c r="E62" s="85">
        <v>703464.86</v>
      </c>
      <c r="F62" s="115">
        <v>7.99</v>
      </c>
      <c r="G62" s="87">
        <f>C62-E62</f>
        <v>57949.660000000033</v>
      </c>
      <c r="H62" s="91">
        <f>D62-F62</f>
        <v>0.66000000000000014</v>
      </c>
      <c r="I62" s="73"/>
    </row>
    <row r="63" spans="1:9" x14ac:dyDescent="0.25">
      <c r="A63" s="82" t="s">
        <v>132</v>
      </c>
      <c r="B63" s="68" t="s">
        <v>133</v>
      </c>
      <c r="C63" s="116"/>
      <c r="D63" s="117"/>
      <c r="E63" s="118"/>
      <c r="F63" s="119"/>
      <c r="G63" s="120"/>
      <c r="H63" s="117"/>
      <c r="I63" s="88"/>
    </row>
    <row r="64" spans="1:9" x14ac:dyDescent="0.25">
      <c r="A64" s="67" t="s">
        <v>1</v>
      </c>
      <c r="B64" s="68" t="s">
        <v>134</v>
      </c>
      <c r="C64" s="116"/>
      <c r="D64" s="117"/>
      <c r="E64" s="118"/>
      <c r="F64" s="119"/>
      <c r="G64" s="120"/>
      <c r="H64" s="117"/>
      <c r="I64" s="88"/>
    </row>
    <row r="65" spans="1:9" x14ac:dyDescent="0.25">
      <c r="A65" s="67"/>
      <c r="B65" s="68"/>
      <c r="C65" s="69"/>
      <c r="D65" s="68"/>
      <c r="E65" s="70"/>
      <c r="F65" s="71"/>
      <c r="G65" s="72"/>
      <c r="H65" s="68"/>
      <c r="I65" s="88"/>
    </row>
    <row r="66" spans="1:9" x14ac:dyDescent="0.25">
      <c r="A66" s="135" t="s">
        <v>135</v>
      </c>
      <c r="B66" s="114" t="s">
        <v>136</v>
      </c>
      <c r="C66" s="136"/>
      <c r="D66" s="137"/>
      <c r="E66" s="138"/>
      <c r="F66" s="139"/>
      <c r="G66" s="140"/>
      <c r="H66" s="141"/>
      <c r="I66" s="88"/>
    </row>
    <row r="67" spans="1:9" x14ac:dyDescent="0.25">
      <c r="A67" s="142" t="s">
        <v>132</v>
      </c>
      <c r="B67" s="68" t="s">
        <v>137</v>
      </c>
      <c r="C67" s="69"/>
      <c r="D67" s="73"/>
      <c r="E67" s="70"/>
      <c r="F67" s="71"/>
      <c r="G67" s="72"/>
      <c r="H67" s="68"/>
      <c r="I67" s="73"/>
    </row>
    <row r="68" spans="1:9" x14ac:dyDescent="0.25">
      <c r="A68" s="143" t="s">
        <v>138</v>
      </c>
      <c r="B68" s="68" t="s">
        <v>139</v>
      </c>
      <c r="C68" s="69"/>
      <c r="D68" s="73"/>
      <c r="E68" s="70"/>
      <c r="F68" s="71"/>
      <c r="G68" s="72"/>
      <c r="H68" s="68"/>
      <c r="I68" s="73"/>
    </row>
    <row r="69" spans="1:9" x14ac:dyDescent="0.25">
      <c r="A69" s="67"/>
      <c r="B69" s="68" t="s">
        <v>140</v>
      </c>
      <c r="C69" s="69"/>
      <c r="D69" s="73"/>
      <c r="E69" s="70"/>
      <c r="F69" s="71"/>
      <c r="G69" s="72"/>
      <c r="H69" s="68"/>
      <c r="I69" s="73"/>
    </row>
    <row r="70" spans="1:9" x14ac:dyDescent="0.25">
      <c r="A70" s="67"/>
      <c r="B70" s="68" t="s">
        <v>141</v>
      </c>
      <c r="C70" s="69"/>
      <c r="D70" s="73"/>
      <c r="E70" s="70"/>
      <c r="F70" s="71"/>
      <c r="G70" s="72"/>
      <c r="H70" s="68"/>
      <c r="I70" s="73"/>
    </row>
    <row r="71" spans="1:9" x14ac:dyDescent="0.25">
      <c r="A71" s="67"/>
      <c r="B71" s="68" t="s">
        <v>142</v>
      </c>
      <c r="C71" s="69"/>
      <c r="D71" s="73"/>
      <c r="E71" s="70"/>
      <c r="F71" s="71"/>
      <c r="G71" s="72"/>
      <c r="H71" s="68"/>
      <c r="I71" s="73"/>
    </row>
    <row r="72" spans="1:9" x14ac:dyDescent="0.25">
      <c r="A72" s="67"/>
      <c r="B72" s="68" t="s">
        <v>143</v>
      </c>
      <c r="C72" s="69"/>
      <c r="D72" s="73"/>
      <c r="E72" s="70"/>
      <c r="F72" s="71"/>
      <c r="G72" s="72"/>
      <c r="H72" s="68"/>
      <c r="I72" s="88"/>
    </row>
    <row r="73" spans="1:9" x14ac:dyDescent="0.25">
      <c r="A73" s="67"/>
      <c r="B73" s="68" t="s">
        <v>144</v>
      </c>
      <c r="C73" s="69"/>
      <c r="D73" s="73"/>
      <c r="E73" s="70"/>
      <c r="F73" s="71"/>
      <c r="G73" s="72"/>
      <c r="H73" s="68"/>
      <c r="I73" s="73"/>
    </row>
    <row r="74" spans="1:9" x14ac:dyDescent="0.25">
      <c r="A74" s="67"/>
      <c r="B74" s="68" t="s">
        <v>145</v>
      </c>
      <c r="C74" s="69"/>
      <c r="D74" s="73"/>
      <c r="E74" s="70"/>
      <c r="F74" s="71"/>
      <c r="G74" s="72"/>
      <c r="H74" s="68"/>
      <c r="I74" s="73"/>
    </row>
    <row r="75" spans="1:9" x14ac:dyDescent="0.25">
      <c r="A75" s="67"/>
      <c r="B75" s="68" t="s">
        <v>146</v>
      </c>
      <c r="C75" s="69"/>
      <c r="D75" s="73"/>
      <c r="E75" s="70"/>
      <c r="F75" s="71"/>
      <c r="G75" s="72"/>
      <c r="H75" s="68"/>
      <c r="I75" s="73"/>
    </row>
    <row r="76" spans="1:9" x14ac:dyDescent="0.25">
      <c r="A76" s="67"/>
      <c r="B76" s="68" t="s">
        <v>147</v>
      </c>
      <c r="C76" s="69"/>
      <c r="D76" s="73"/>
      <c r="E76" s="70"/>
      <c r="F76" s="71"/>
      <c r="G76" s="72"/>
      <c r="H76" s="68"/>
      <c r="I76" s="73"/>
    </row>
    <row r="77" spans="1:9" x14ac:dyDescent="0.25">
      <c r="A77" s="67"/>
      <c r="B77" s="68" t="s">
        <v>148</v>
      </c>
      <c r="C77" s="69"/>
      <c r="D77" s="73"/>
      <c r="E77" s="70"/>
      <c r="F77" s="71"/>
      <c r="G77" s="72"/>
      <c r="H77" s="68"/>
      <c r="I77" s="73"/>
    </row>
    <row r="78" spans="1:9" x14ac:dyDescent="0.25">
      <c r="A78" s="67"/>
      <c r="B78" s="68" t="s">
        <v>149</v>
      </c>
      <c r="C78" s="69"/>
      <c r="D78" s="73"/>
      <c r="E78" s="70"/>
      <c r="F78" s="71"/>
      <c r="G78" s="72"/>
      <c r="H78" s="68"/>
      <c r="I78" s="73"/>
    </row>
    <row r="79" spans="1:9" x14ac:dyDescent="0.25">
      <c r="A79" s="76"/>
      <c r="B79" s="60"/>
      <c r="C79" s="77"/>
      <c r="D79" s="57"/>
      <c r="E79" s="78"/>
      <c r="F79" s="79"/>
      <c r="G79" s="80"/>
      <c r="H79" s="60"/>
      <c r="I79" s="73"/>
    </row>
    <row r="80" spans="1:9" x14ac:dyDescent="0.25">
      <c r="A80" s="144" t="s">
        <v>150</v>
      </c>
      <c r="B80" s="114" t="s">
        <v>151</v>
      </c>
      <c r="C80" s="136"/>
      <c r="D80" s="137"/>
      <c r="E80" s="138"/>
      <c r="F80" s="139"/>
      <c r="G80" s="140"/>
      <c r="H80" s="141"/>
      <c r="I80" s="73"/>
    </row>
    <row r="81" spans="1:12" x14ac:dyDescent="0.25">
      <c r="A81" s="67" t="s">
        <v>132</v>
      </c>
      <c r="B81" s="68" t="s">
        <v>152</v>
      </c>
      <c r="C81" s="69"/>
      <c r="D81" s="73"/>
      <c r="E81" s="70"/>
      <c r="F81" s="71"/>
      <c r="G81" s="72"/>
      <c r="H81" s="68"/>
      <c r="I81" s="73"/>
    </row>
    <row r="82" spans="1:12" x14ac:dyDescent="0.25">
      <c r="A82" s="67" t="s">
        <v>153</v>
      </c>
      <c r="B82" s="68" t="s">
        <v>154</v>
      </c>
      <c r="C82" s="69"/>
      <c r="D82" s="73"/>
      <c r="E82" s="70"/>
      <c r="F82" s="71"/>
      <c r="G82" s="72"/>
      <c r="H82" s="68"/>
      <c r="I82" s="73"/>
    </row>
    <row r="83" spans="1:12" x14ac:dyDescent="0.25">
      <c r="A83" s="67"/>
      <c r="B83" s="68" t="s">
        <v>155</v>
      </c>
      <c r="C83" s="69"/>
      <c r="D83" s="73"/>
      <c r="E83" s="70"/>
      <c r="F83" s="71"/>
      <c r="G83" s="72"/>
      <c r="H83" s="68"/>
      <c r="I83" s="73"/>
    </row>
    <row r="84" spans="1:12" x14ac:dyDescent="0.25">
      <c r="A84" s="67"/>
      <c r="B84" s="68" t="s">
        <v>156</v>
      </c>
      <c r="C84" s="69"/>
      <c r="D84" s="73"/>
      <c r="E84" s="70"/>
      <c r="F84" s="71"/>
      <c r="G84" s="72"/>
      <c r="H84" s="68"/>
      <c r="I84" s="73"/>
    </row>
    <row r="85" spans="1:12" x14ac:dyDescent="0.25">
      <c r="A85" s="67"/>
      <c r="B85" s="68" t="s">
        <v>157</v>
      </c>
      <c r="C85" s="69"/>
      <c r="D85" s="73"/>
      <c r="E85" s="70"/>
      <c r="F85" s="71"/>
      <c r="G85" s="72"/>
      <c r="H85" s="68"/>
      <c r="I85" s="73"/>
    </row>
    <row r="86" spans="1:12" x14ac:dyDescent="0.25">
      <c r="A86" s="67"/>
      <c r="B86" s="68" t="s">
        <v>158</v>
      </c>
      <c r="C86" s="69"/>
      <c r="D86" s="73"/>
      <c r="E86" s="70"/>
      <c r="F86" s="71"/>
      <c r="G86" s="72"/>
      <c r="H86" s="68"/>
      <c r="I86" s="73"/>
    </row>
    <row r="87" spans="1:12" x14ac:dyDescent="0.25">
      <c r="A87" s="67"/>
      <c r="B87" s="68" t="s">
        <v>159</v>
      </c>
      <c r="C87" s="69"/>
      <c r="D87" s="73"/>
      <c r="E87" s="70"/>
      <c r="F87" s="71"/>
      <c r="G87" s="72"/>
      <c r="H87" s="68"/>
      <c r="I87" s="73"/>
    </row>
    <row r="88" spans="1:12" x14ac:dyDescent="0.25">
      <c r="A88" s="76"/>
      <c r="B88" s="60"/>
      <c r="C88" s="77"/>
      <c r="D88" s="57"/>
      <c r="E88" s="78"/>
      <c r="F88" s="79"/>
      <c r="G88" s="80"/>
      <c r="H88" s="60"/>
      <c r="I88" s="73"/>
    </row>
    <row r="89" spans="1:12" x14ac:dyDescent="0.25">
      <c r="A89" s="89" t="s">
        <v>160</v>
      </c>
      <c r="B89" s="114" t="s">
        <v>161</v>
      </c>
      <c r="C89" s="83">
        <f>D89*12*7335.4</f>
        <v>11443.224</v>
      </c>
      <c r="D89" s="145">
        <v>0.13</v>
      </c>
      <c r="E89" s="85">
        <v>6729.17</v>
      </c>
      <c r="F89" s="86">
        <v>0.08</v>
      </c>
      <c r="G89" s="87">
        <f>C89-E89</f>
        <v>4714.0540000000001</v>
      </c>
      <c r="H89" s="91">
        <f>D89-F89</f>
        <v>0.05</v>
      </c>
      <c r="I89" s="73"/>
      <c r="L89" s="146"/>
    </row>
    <row r="90" spans="1:12" x14ac:dyDescent="0.25">
      <c r="A90" s="82" t="s">
        <v>162</v>
      </c>
      <c r="B90" s="68" t="s">
        <v>163</v>
      </c>
      <c r="C90" s="69"/>
      <c r="D90" s="68"/>
      <c r="E90" s="70"/>
      <c r="F90" s="119"/>
      <c r="G90" s="72"/>
      <c r="H90" s="68"/>
      <c r="I90" s="73"/>
    </row>
    <row r="91" spans="1:12" x14ac:dyDescent="0.25">
      <c r="A91" s="89" t="s">
        <v>164</v>
      </c>
      <c r="B91" s="114" t="s">
        <v>165</v>
      </c>
      <c r="C91" s="83">
        <f>D91*12*7335.4</f>
        <v>8802.4800000000014</v>
      </c>
      <c r="D91" s="91">
        <v>0.1</v>
      </c>
      <c r="E91" s="85">
        <v>1133.19</v>
      </c>
      <c r="F91" s="115">
        <v>0.01</v>
      </c>
      <c r="G91" s="87">
        <f>C91-E91</f>
        <v>7669.2900000000009</v>
      </c>
      <c r="H91" s="91">
        <f>D91-F91</f>
        <v>9.0000000000000011E-2</v>
      </c>
      <c r="I91" s="73"/>
    </row>
    <row r="92" spans="1:12" x14ac:dyDescent="0.25">
      <c r="A92" s="121" t="s">
        <v>166</v>
      </c>
      <c r="B92" s="60"/>
      <c r="C92" s="77"/>
      <c r="D92" s="60"/>
      <c r="E92" s="78"/>
      <c r="F92" s="125"/>
      <c r="G92" s="80"/>
      <c r="H92" s="60"/>
      <c r="I92" s="73"/>
    </row>
    <row r="93" spans="1:12" x14ac:dyDescent="0.25">
      <c r="A93" s="89" t="s">
        <v>167</v>
      </c>
      <c r="B93" s="147" t="s">
        <v>168</v>
      </c>
      <c r="C93" s="83">
        <f>D93*12*7335.4</f>
        <v>149642.15999999997</v>
      </c>
      <c r="D93" s="145">
        <v>1.7</v>
      </c>
      <c r="E93" s="85">
        <f>F93*12*7335.4</f>
        <v>149642.15999999997</v>
      </c>
      <c r="F93" s="92">
        <v>1.7</v>
      </c>
      <c r="G93" s="87">
        <f>C93-E93</f>
        <v>0</v>
      </c>
      <c r="H93" s="91">
        <f>D93-F93</f>
        <v>0</v>
      </c>
      <c r="I93" s="73"/>
    </row>
    <row r="94" spans="1:12" x14ac:dyDescent="0.25">
      <c r="A94" s="82" t="s">
        <v>169</v>
      </c>
      <c r="B94" s="117"/>
      <c r="C94" s="69"/>
      <c r="D94" s="68"/>
      <c r="E94" s="70"/>
      <c r="F94" s="71"/>
      <c r="G94" s="72"/>
      <c r="H94" s="68"/>
      <c r="I94" s="73"/>
    </row>
    <row r="95" spans="1:12" x14ac:dyDescent="0.25">
      <c r="A95" s="89" t="s">
        <v>170</v>
      </c>
      <c r="B95" s="114" t="s">
        <v>113</v>
      </c>
      <c r="C95" s="83">
        <f>D95*12*7335.4</f>
        <v>60737.111999999994</v>
      </c>
      <c r="D95" s="148">
        <v>0.69</v>
      </c>
      <c r="E95" s="85">
        <f>F95*12*7335.4</f>
        <v>60737.111999999994</v>
      </c>
      <c r="F95" s="92">
        <v>0.69</v>
      </c>
      <c r="G95" s="87">
        <f>C95-E95</f>
        <v>0</v>
      </c>
      <c r="H95" s="91">
        <f>D95-F95</f>
        <v>0</v>
      </c>
      <c r="I95" s="73"/>
    </row>
    <row r="96" spans="1:12" x14ac:dyDescent="0.25">
      <c r="A96" s="121"/>
      <c r="B96" s="60"/>
      <c r="C96" s="116"/>
      <c r="D96" s="149"/>
      <c r="E96" s="124"/>
      <c r="F96" s="119"/>
      <c r="G96" s="120"/>
      <c r="H96" s="117"/>
      <c r="I96" s="88"/>
    </row>
    <row r="97" spans="1:12" x14ac:dyDescent="0.25">
      <c r="A97" s="89" t="s">
        <v>171</v>
      </c>
      <c r="B97" s="114" t="s">
        <v>113</v>
      </c>
      <c r="C97" s="83">
        <f>D97*12*7335.4</f>
        <v>88905.04800000001</v>
      </c>
      <c r="D97" s="148">
        <v>1.01</v>
      </c>
      <c r="E97" s="85">
        <f>F97*12*7335.4</f>
        <v>88905.04800000001</v>
      </c>
      <c r="F97" s="115">
        <v>1.01</v>
      </c>
      <c r="G97" s="87">
        <f>C97-E97</f>
        <v>0</v>
      </c>
      <c r="H97" s="91">
        <f>D97-F97</f>
        <v>0</v>
      </c>
      <c r="I97" s="73"/>
    </row>
    <row r="98" spans="1:12" x14ac:dyDescent="0.25">
      <c r="A98" s="82" t="s">
        <v>172</v>
      </c>
      <c r="B98" s="68"/>
      <c r="C98" s="116"/>
      <c r="D98" s="149"/>
      <c r="E98" s="118"/>
      <c r="F98" s="119"/>
      <c r="G98" s="120"/>
      <c r="H98" s="117"/>
      <c r="I98" s="88"/>
    </row>
    <row r="99" spans="1:12" x14ac:dyDescent="0.25">
      <c r="A99" s="121" t="s">
        <v>173</v>
      </c>
      <c r="B99" s="60"/>
      <c r="C99" s="122"/>
      <c r="D99" s="150"/>
      <c r="E99" s="124"/>
      <c r="F99" s="125"/>
      <c r="G99" s="126"/>
      <c r="H99" s="123"/>
      <c r="I99" s="88"/>
    </row>
    <row r="100" spans="1:12" x14ac:dyDescent="0.25">
      <c r="A100" s="82" t="s">
        <v>174</v>
      </c>
      <c r="B100" s="114" t="s">
        <v>113</v>
      </c>
      <c r="C100" s="83">
        <f>D100*12*7335.4</f>
        <v>48413.64</v>
      </c>
      <c r="D100" s="149">
        <v>0.55000000000000004</v>
      </c>
      <c r="E100" s="85">
        <f>F100*12*7335.4</f>
        <v>48413.64</v>
      </c>
      <c r="F100" s="119">
        <v>0.55000000000000004</v>
      </c>
      <c r="G100" s="87">
        <f>C100-E100</f>
        <v>0</v>
      </c>
      <c r="H100" s="91">
        <f>D100-F100</f>
        <v>0</v>
      </c>
      <c r="I100" s="88"/>
    </row>
    <row r="101" spans="1:12" x14ac:dyDescent="0.25">
      <c r="A101" s="82" t="s">
        <v>175</v>
      </c>
      <c r="B101" s="68"/>
      <c r="C101" s="116"/>
      <c r="D101" s="149"/>
      <c r="E101" s="118"/>
      <c r="F101" s="119"/>
      <c r="G101" s="120"/>
      <c r="H101" s="117"/>
      <c r="I101" s="88"/>
    </row>
    <row r="102" spans="1:12" x14ac:dyDescent="0.25">
      <c r="A102" s="89" t="s">
        <v>176</v>
      </c>
      <c r="B102" s="114" t="s">
        <v>113</v>
      </c>
      <c r="C102" s="83">
        <f>D102*12*7335.4</f>
        <v>15844.464</v>
      </c>
      <c r="D102" s="148">
        <v>0.18</v>
      </c>
      <c r="E102" s="85">
        <f>F102*12*7335.4</f>
        <v>15844.464</v>
      </c>
      <c r="F102" s="115">
        <v>0.18</v>
      </c>
      <c r="G102" s="87">
        <f>C102-E102</f>
        <v>0</v>
      </c>
      <c r="H102" s="91">
        <f>D102-F102</f>
        <v>0</v>
      </c>
      <c r="I102" s="151"/>
    </row>
    <row r="103" spans="1:12" x14ac:dyDescent="0.25">
      <c r="A103" s="121" t="s">
        <v>177</v>
      </c>
      <c r="B103" s="60"/>
      <c r="C103" s="116"/>
      <c r="D103" s="149"/>
      <c r="E103" s="124"/>
      <c r="F103" s="119"/>
      <c r="G103" s="120"/>
      <c r="H103" s="117"/>
      <c r="I103" s="88"/>
    </row>
    <row r="104" spans="1:12" x14ac:dyDescent="0.25">
      <c r="A104" s="89" t="s">
        <v>178</v>
      </c>
      <c r="B104" s="114"/>
      <c r="C104" s="83">
        <f>D104*12*7335.4</f>
        <v>326572.00799999997</v>
      </c>
      <c r="D104" s="91">
        <v>3.71</v>
      </c>
      <c r="E104" s="85">
        <f>F104*12*7335.4</f>
        <v>326572.00799999997</v>
      </c>
      <c r="F104" s="115">
        <v>3.71</v>
      </c>
      <c r="G104" s="87">
        <f>C104-E104</f>
        <v>0</v>
      </c>
      <c r="H104" s="91">
        <f>D104-F104</f>
        <v>0</v>
      </c>
      <c r="I104" s="88"/>
    </row>
    <row r="105" spans="1:12" x14ac:dyDescent="0.25">
      <c r="A105" s="82" t="s">
        <v>179</v>
      </c>
      <c r="B105" s="68"/>
      <c r="C105" s="116"/>
      <c r="D105" s="68"/>
      <c r="E105" s="118"/>
      <c r="F105" s="119"/>
      <c r="G105" s="120"/>
      <c r="H105" s="117"/>
      <c r="I105" s="88"/>
    </row>
    <row r="106" spans="1:12" x14ac:dyDescent="0.25">
      <c r="A106" s="152" t="s">
        <v>180</v>
      </c>
      <c r="B106" s="114"/>
      <c r="C106" s="153">
        <f>C19+C29+C44+C48+C51+C62+C89+C93+C95+C97+C104+C100+C102+C91</f>
        <v>2841440.5440000002</v>
      </c>
      <c r="D106" s="148">
        <f>D19+D29+D44+D48+D51+D62+D89+D93+D95+D97+D104+D100+D102+D91</f>
        <v>32.28</v>
      </c>
      <c r="E106" s="154">
        <f>E19+E29+E44+E48+E51+E62+E89+E93+E95+E97+E104+E100+E102+E91</f>
        <v>2771107.5400000005</v>
      </c>
      <c r="F106" s="115">
        <f>F19+F29+F44+F48+F51+F62+F89+F93+F95+F97+F104+F100+F102+F91</f>
        <v>31.48</v>
      </c>
      <c r="G106" s="87">
        <f>C106-E106</f>
        <v>70333.003999999724</v>
      </c>
      <c r="H106" s="91">
        <f>D106-F106</f>
        <v>0.80000000000000071</v>
      </c>
      <c r="I106" s="73"/>
    </row>
    <row r="107" spans="1:12" x14ac:dyDescent="0.25">
      <c r="A107" s="155" t="s">
        <v>181</v>
      </c>
      <c r="B107" s="60"/>
      <c r="C107" s="122"/>
      <c r="D107" s="123"/>
      <c r="E107" s="124"/>
      <c r="F107" s="125"/>
      <c r="G107" s="120"/>
      <c r="H107" s="117"/>
      <c r="I107" s="73"/>
    </row>
    <row r="108" spans="1:12" x14ac:dyDescent="0.25">
      <c r="A108" s="156" t="s">
        <v>182</v>
      </c>
      <c r="B108" s="68"/>
      <c r="C108" s="157">
        <f>C110+C113+C117+C115</f>
        <v>1306288.0319999999</v>
      </c>
      <c r="D108" s="84">
        <f>D110+D113+D117+D115</f>
        <v>14.84</v>
      </c>
      <c r="E108" s="158">
        <f>E110+E113+E117+E115</f>
        <v>1028066.7</v>
      </c>
      <c r="F108" s="86">
        <f>F110+F113+F117+F115</f>
        <v>11.68</v>
      </c>
      <c r="G108" s="148">
        <f>C108-E108</f>
        <v>278221.33199999994</v>
      </c>
      <c r="H108" s="91">
        <f>D108-F108</f>
        <v>3.16</v>
      </c>
      <c r="I108" s="73"/>
    </row>
    <row r="109" spans="1:12" x14ac:dyDescent="0.25">
      <c r="A109" s="156"/>
      <c r="B109" s="68"/>
      <c r="C109" s="116"/>
      <c r="D109" s="84"/>
      <c r="E109" s="158"/>
      <c r="F109" s="86"/>
      <c r="G109" s="159"/>
      <c r="H109" s="84"/>
      <c r="I109" s="73"/>
    </row>
    <row r="110" spans="1:12" x14ac:dyDescent="0.25">
      <c r="A110" s="135" t="s">
        <v>183</v>
      </c>
      <c r="B110" s="114" t="s">
        <v>184</v>
      </c>
      <c r="C110" s="83">
        <f>D110*12*7335.4</f>
        <v>281679.36000000004</v>
      </c>
      <c r="D110" s="160">
        <v>3.2</v>
      </c>
      <c r="E110" s="85">
        <v>126036.38</v>
      </c>
      <c r="F110" s="161">
        <v>1.43</v>
      </c>
      <c r="G110" s="162">
        <f>C110-E110</f>
        <v>155642.98000000004</v>
      </c>
      <c r="H110" s="160">
        <f>D110-F110</f>
        <v>1.7700000000000002</v>
      </c>
      <c r="I110" s="151"/>
      <c r="K110" s="41"/>
      <c r="L110" s="41"/>
    </row>
    <row r="111" spans="1:12" x14ac:dyDescent="0.25">
      <c r="A111" s="142" t="s">
        <v>185</v>
      </c>
      <c r="B111" s="68"/>
      <c r="C111" s="163"/>
      <c r="D111" s="164"/>
      <c r="E111" s="165"/>
      <c r="F111" s="166"/>
      <c r="G111" s="167"/>
      <c r="H111" s="168"/>
      <c r="I111" s="151"/>
    </row>
    <row r="112" spans="1:12" x14ac:dyDescent="0.25">
      <c r="A112" s="142" t="s">
        <v>186</v>
      </c>
      <c r="B112" s="68"/>
      <c r="C112" s="163"/>
      <c r="D112" s="164"/>
      <c r="E112" s="165"/>
      <c r="F112" s="166"/>
      <c r="G112" s="167"/>
      <c r="H112" s="168"/>
      <c r="I112" s="73"/>
    </row>
    <row r="113" spans="1:12" x14ac:dyDescent="0.25">
      <c r="A113" s="135" t="s">
        <v>187</v>
      </c>
      <c r="B113" s="147" t="s">
        <v>188</v>
      </c>
      <c r="C113" s="83">
        <f>D113*12*7335.4</f>
        <v>892571.47199999995</v>
      </c>
      <c r="D113" s="169">
        <v>10.14</v>
      </c>
      <c r="E113" s="85">
        <v>783420.7</v>
      </c>
      <c r="F113" s="170">
        <v>8.9</v>
      </c>
      <c r="G113" s="171">
        <f>C113-E113</f>
        <v>109150.772</v>
      </c>
      <c r="H113" s="160">
        <f>D113-F113</f>
        <v>1.2400000000000002</v>
      </c>
      <c r="I113" s="172"/>
    </row>
    <row r="114" spans="1:12" x14ac:dyDescent="0.25">
      <c r="A114" s="142" t="s">
        <v>189</v>
      </c>
      <c r="B114" s="68" t="s">
        <v>190</v>
      </c>
      <c r="C114" s="163"/>
      <c r="D114" s="164"/>
      <c r="E114" s="165"/>
      <c r="F114" s="166"/>
      <c r="G114" s="167"/>
      <c r="H114" s="168"/>
      <c r="I114" s="73"/>
    </row>
    <row r="115" spans="1:12" x14ac:dyDescent="0.25">
      <c r="A115" s="135" t="s">
        <v>191</v>
      </c>
      <c r="B115" s="147" t="s">
        <v>188</v>
      </c>
      <c r="C115" s="83">
        <f>D115*12*7335.4</f>
        <v>14964.216</v>
      </c>
      <c r="D115" s="169">
        <v>0.17</v>
      </c>
      <c r="E115" s="85">
        <v>14788.17</v>
      </c>
      <c r="F115" s="170">
        <v>0.17</v>
      </c>
      <c r="G115" s="171">
        <f>C115-E115</f>
        <v>176.04600000000028</v>
      </c>
      <c r="H115" s="160">
        <f>D115-F115</f>
        <v>0</v>
      </c>
      <c r="I115" s="151"/>
    </row>
    <row r="116" spans="1:12" x14ac:dyDescent="0.25">
      <c r="A116" s="173" t="s">
        <v>192</v>
      </c>
      <c r="B116" s="68" t="s">
        <v>190</v>
      </c>
      <c r="C116" s="174"/>
      <c r="D116" s="175"/>
      <c r="E116" s="176"/>
      <c r="F116" s="177"/>
      <c r="G116" s="178"/>
      <c r="H116" s="179"/>
      <c r="I116" s="151"/>
    </row>
    <row r="117" spans="1:12" x14ac:dyDescent="0.25">
      <c r="A117" s="135" t="s">
        <v>193</v>
      </c>
      <c r="B117" s="114" t="s">
        <v>194</v>
      </c>
      <c r="C117" s="83">
        <f>D117*12*7335.4</f>
        <v>117072.984</v>
      </c>
      <c r="D117" s="180">
        <v>1.33</v>
      </c>
      <c r="E117" s="181">
        <v>103821.45</v>
      </c>
      <c r="F117" s="170">
        <v>1.18</v>
      </c>
      <c r="G117" s="171">
        <f>C117-E117</f>
        <v>13251.534</v>
      </c>
      <c r="H117" s="160">
        <f>D117-F117</f>
        <v>0.15000000000000013</v>
      </c>
      <c r="I117" s="73"/>
      <c r="L117" s="41"/>
    </row>
    <row r="118" spans="1:12" ht="15.75" thickBot="1" x14ac:dyDescent="0.3">
      <c r="A118" s="142" t="s">
        <v>195</v>
      </c>
      <c r="B118" s="60"/>
      <c r="C118" s="174"/>
      <c r="D118" s="175"/>
      <c r="E118" s="182"/>
      <c r="F118" s="183"/>
      <c r="G118" s="178"/>
      <c r="H118" s="179"/>
      <c r="I118" s="73"/>
    </row>
    <row r="119" spans="1:12" x14ac:dyDescent="0.25">
      <c r="A119" s="184" t="s">
        <v>196</v>
      </c>
      <c r="B119" s="36"/>
      <c r="C119" s="185">
        <f>C106+C108</f>
        <v>4147728.5760000004</v>
      </c>
      <c r="D119" s="145">
        <f>D106+D108</f>
        <v>47.120000000000005</v>
      </c>
      <c r="E119" s="186">
        <f>E106+E108</f>
        <v>3799174.24</v>
      </c>
      <c r="F119" s="187">
        <f>F106+F108</f>
        <v>43.16</v>
      </c>
      <c r="G119" s="148">
        <f>C119-E119</f>
        <v>348554.33600000013</v>
      </c>
      <c r="H119" s="91">
        <f>D119-F119</f>
        <v>3.960000000000008</v>
      </c>
      <c r="I119" s="73"/>
    </row>
    <row r="120" spans="1:12" ht="15.75" thickBot="1" x14ac:dyDescent="0.3">
      <c r="A120" s="188"/>
      <c r="B120" s="189"/>
      <c r="C120" s="190"/>
      <c r="D120" s="191"/>
      <c r="E120" s="192"/>
      <c r="F120" s="193"/>
      <c r="G120" s="194"/>
      <c r="H120" s="195"/>
      <c r="I120" s="73"/>
    </row>
    <row r="121" spans="1:12" ht="27.75" customHeight="1" thickBot="1" x14ac:dyDescent="0.3">
      <c r="A121" s="196" t="s">
        <v>197</v>
      </c>
      <c r="B121" s="197"/>
      <c r="C121" s="198"/>
      <c r="D121" s="199"/>
      <c r="E121" s="200">
        <v>9988.35</v>
      </c>
      <c r="F121" s="201"/>
      <c r="G121" s="198"/>
      <c r="H121" s="202"/>
      <c r="I121" s="203"/>
    </row>
    <row r="122" spans="1:12" x14ac:dyDescent="0.25">
      <c r="E122"/>
      <c r="F122"/>
    </row>
    <row r="123" spans="1:12" x14ac:dyDescent="0.25">
      <c r="E123"/>
      <c r="F123"/>
    </row>
    <row r="124" spans="1:12" x14ac:dyDescent="0.25">
      <c r="E124"/>
      <c r="F124"/>
    </row>
    <row r="125" spans="1:12" x14ac:dyDescent="0.25">
      <c r="E125"/>
      <c r="F125"/>
    </row>
    <row r="126" spans="1:12" x14ac:dyDescent="0.25">
      <c r="E126"/>
      <c r="F126"/>
    </row>
    <row r="127" spans="1:12" ht="15.75" x14ac:dyDescent="0.25">
      <c r="A127" s="4" t="s">
        <v>111</v>
      </c>
      <c r="B127" s="4"/>
      <c r="C127" s="4"/>
      <c r="D127" s="73"/>
      <c r="E127"/>
      <c r="F127"/>
      <c r="G127" s="4"/>
      <c r="H127" s="4"/>
      <c r="I127" s="73"/>
    </row>
    <row r="128" spans="1:12" ht="15.75" x14ac:dyDescent="0.25">
      <c r="A128" s="4" t="s">
        <v>1</v>
      </c>
      <c r="B128" s="4"/>
      <c r="C128" s="4"/>
      <c r="D128" s="88"/>
      <c r="E128"/>
      <c r="F128"/>
      <c r="G128" s="113"/>
      <c r="H128" s="4"/>
      <c r="I128" s="4"/>
    </row>
    <row r="129" spans="3:10" x14ac:dyDescent="0.25">
      <c r="D129" s="41"/>
      <c r="E129"/>
      <c r="F129"/>
    </row>
    <row r="130" spans="3:10" x14ac:dyDescent="0.25">
      <c r="C130" s="41"/>
      <c r="D130" s="41"/>
      <c r="E130"/>
      <c r="F130"/>
    </row>
    <row r="131" spans="3:10" x14ac:dyDescent="0.25">
      <c r="E131"/>
      <c r="F131"/>
      <c r="J131" s="41"/>
    </row>
    <row r="132" spans="3:10" x14ac:dyDescent="0.25">
      <c r="E132"/>
      <c r="F132"/>
    </row>
    <row r="133" spans="3:10" x14ac:dyDescent="0.25">
      <c r="E133"/>
      <c r="F133"/>
      <c r="G133" s="73"/>
    </row>
    <row r="134" spans="3:10" ht="15.75" x14ac:dyDescent="0.25">
      <c r="E134"/>
      <c r="F134"/>
      <c r="G134" s="4"/>
    </row>
    <row r="135" spans="3:10" x14ac:dyDescent="0.25">
      <c r="E135"/>
      <c r="F135"/>
    </row>
    <row r="136" spans="3:10" x14ac:dyDescent="0.25">
      <c r="E136"/>
      <c r="F136"/>
    </row>
    <row r="137" spans="3:10" x14ac:dyDescent="0.25">
      <c r="E137"/>
      <c r="F137"/>
    </row>
    <row r="138" spans="3:10" x14ac:dyDescent="0.25">
      <c r="E138"/>
      <c r="F138"/>
    </row>
    <row r="139" spans="3:10" x14ac:dyDescent="0.25">
      <c r="E139"/>
      <c r="F139"/>
      <c r="H139" s="41"/>
    </row>
    <row r="140" spans="3:10" x14ac:dyDescent="0.25">
      <c r="E140"/>
      <c r="F140"/>
    </row>
    <row r="141" spans="3:10" x14ac:dyDescent="0.25">
      <c r="E141"/>
      <c r="F141"/>
    </row>
    <row r="142" spans="3:10" x14ac:dyDescent="0.25">
      <c r="E142"/>
      <c r="F142"/>
    </row>
    <row r="143" spans="3:10" x14ac:dyDescent="0.25">
      <c r="E143"/>
      <c r="F143"/>
    </row>
    <row r="144" spans="3:10" x14ac:dyDescent="0.25">
      <c r="E144"/>
      <c r="F144"/>
    </row>
    <row r="145" spans="5:7" x14ac:dyDescent="0.25">
      <c r="E145"/>
      <c r="F145"/>
    </row>
    <row r="146" spans="5:7" x14ac:dyDescent="0.25">
      <c r="E146"/>
      <c r="F146"/>
    </row>
    <row r="147" spans="5:7" x14ac:dyDescent="0.25">
      <c r="E147"/>
      <c r="F147"/>
    </row>
    <row r="148" spans="5:7" x14ac:dyDescent="0.25">
      <c r="E148"/>
      <c r="F148"/>
    </row>
    <row r="149" spans="5:7" x14ac:dyDescent="0.25">
      <c r="E149"/>
      <c r="F149"/>
    </row>
    <row r="150" spans="5:7" x14ac:dyDescent="0.25">
      <c r="E150"/>
      <c r="F150"/>
    </row>
    <row r="151" spans="5:7" x14ac:dyDescent="0.25">
      <c r="E151"/>
      <c r="F151"/>
      <c r="G151" s="146"/>
    </row>
    <row r="152" spans="5:7" x14ac:dyDescent="0.25">
      <c r="E152"/>
      <c r="F152"/>
    </row>
    <row r="153" spans="5:7" x14ac:dyDescent="0.25">
      <c r="E153"/>
      <c r="F153"/>
    </row>
    <row r="154" spans="5:7" x14ac:dyDescent="0.25">
      <c r="E154"/>
      <c r="F154"/>
      <c r="G154" s="41"/>
    </row>
    <row r="155" spans="5:7" x14ac:dyDescent="0.25">
      <c r="E155"/>
      <c r="F155"/>
      <c r="G155" s="146"/>
    </row>
    <row r="156" spans="5:7" x14ac:dyDescent="0.25">
      <c r="E156"/>
      <c r="F156"/>
      <c r="G156" s="146"/>
    </row>
    <row r="157" spans="5:7" x14ac:dyDescent="0.25">
      <c r="E157"/>
      <c r="F157"/>
    </row>
    <row r="158" spans="5:7" x14ac:dyDescent="0.25">
      <c r="E158"/>
      <c r="F158"/>
    </row>
    <row r="159" spans="5:7" x14ac:dyDescent="0.25">
      <c r="E159"/>
      <c r="F159"/>
    </row>
    <row r="160" spans="5:7" x14ac:dyDescent="0.25">
      <c r="E160"/>
      <c r="F160"/>
    </row>
    <row r="161" spans="5:6" x14ac:dyDescent="0.25">
      <c r="E161"/>
      <c r="F161"/>
    </row>
    <row r="162" spans="5:6" x14ac:dyDescent="0.25">
      <c r="E162"/>
      <c r="F162"/>
    </row>
    <row r="163" spans="5:6" x14ac:dyDescent="0.25">
      <c r="E163"/>
      <c r="F163"/>
    </row>
    <row r="164" spans="5:6" x14ac:dyDescent="0.25">
      <c r="E164"/>
      <c r="F164"/>
    </row>
    <row r="165" spans="5:6" x14ac:dyDescent="0.25">
      <c r="E165"/>
      <c r="F165"/>
    </row>
    <row r="166" spans="5:6" x14ac:dyDescent="0.25">
      <c r="E166"/>
      <c r="F166"/>
    </row>
    <row r="167" spans="5:6" x14ac:dyDescent="0.25">
      <c r="E167"/>
      <c r="F167"/>
    </row>
    <row r="168" spans="5:6" x14ac:dyDescent="0.25">
      <c r="E168"/>
      <c r="F168"/>
    </row>
    <row r="169" spans="5:6" x14ac:dyDescent="0.25">
      <c r="E169"/>
      <c r="F169"/>
    </row>
    <row r="170" spans="5:6" x14ac:dyDescent="0.25">
      <c r="E170"/>
      <c r="F170"/>
    </row>
    <row r="171" spans="5:6" x14ac:dyDescent="0.25">
      <c r="E171"/>
      <c r="F171"/>
    </row>
    <row r="172" spans="5:6" x14ac:dyDescent="0.25">
      <c r="E172"/>
      <c r="F172"/>
    </row>
    <row r="173" spans="5:6" x14ac:dyDescent="0.25">
      <c r="E173"/>
      <c r="F173"/>
    </row>
    <row r="174" spans="5:6" x14ac:dyDescent="0.25">
      <c r="E174"/>
      <c r="F174"/>
    </row>
    <row r="175" spans="5:6" x14ac:dyDescent="0.25">
      <c r="E175"/>
      <c r="F175"/>
    </row>
    <row r="176" spans="5:6" x14ac:dyDescent="0.25">
      <c r="E176"/>
      <c r="F176"/>
    </row>
    <row r="177" spans="5:6" x14ac:dyDescent="0.25">
      <c r="E177"/>
      <c r="F177"/>
    </row>
    <row r="178" spans="5:6" x14ac:dyDescent="0.25">
      <c r="E178"/>
      <c r="F178"/>
    </row>
    <row r="179" spans="5:6" x14ac:dyDescent="0.25">
      <c r="E179"/>
      <c r="F179"/>
    </row>
    <row r="180" spans="5:6" x14ac:dyDescent="0.25">
      <c r="E180"/>
      <c r="F180"/>
    </row>
    <row r="181" spans="5:6" x14ac:dyDescent="0.25">
      <c r="E181"/>
      <c r="F181"/>
    </row>
    <row r="182" spans="5:6" x14ac:dyDescent="0.25">
      <c r="E182"/>
      <c r="F182"/>
    </row>
    <row r="183" spans="5:6" x14ac:dyDescent="0.25">
      <c r="E183"/>
      <c r="F183"/>
    </row>
    <row r="184" spans="5:6" x14ac:dyDescent="0.25">
      <c r="E184"/>
      <c r="F184"/>
    </row>
    <row r="185" spans="5:6" x14ac:dyDescent="0.25">
      <c r="E185"/>
      <c r="F185"/>
    </row>
    <row r="186" spans="5:6" x14ac:dyDescent="0.25">
      <c r="E186"/>
      <c r="F186"/>
    </row>
    <row r="187" spans="5:6" x14ac:dyDescent="0.25">
      <c r="E187"/>
      <c r="F187"/>
    </row>
    <row r="188" spans="5:6" x14ac:dyDescent="0.25">
      <c r="E188"/>
      <c r="F188"/>
    </row>
    <row r="189" spans="5:6" x14ac:dyDescent="0.25">
      <c r="E189"/>
      <c r="F189"/>
    </row>
    <row r="190" spans="5:6" x14ac:dyDescent="0.25">
      <c r="E190"/>
      <c r="F190"/>
    </row>
    <row r="191" spans="5:6" x14ac:dyDescent="0.25">
      <c r="E191"/>
      <c r="F191"/>
    </row>
    <row r="192" spans="5:6" x14ac:dyDescent="0.25">
      <c r="E192"/>
      <c r="F192"/>
    </row>
    <row r="193" spans="5:6" x14ac:dyDescent="0.25">
      <c r="E193"/>
      <c r="F193"/>
    </row>
    <row r="194" spans="5:6" x14ac:dyDescent="0.25">
      <c r="E194"/>
      <c r="F194"/>
    </row>
    <row r="195" spans="5:6" x14ac:dyDescent="0.25">
      <c r="E195"/>
      <c r="F195"/>
    </row>
    <row r="196" spans="5:6" x14ac:dyDescent="0.25">
      <c r="E196"/>
      <c r="F196"/>
    </row>
    <row r="197" spans="5:6" x14ac:dyDescent="0.25">
      <c r="E197"/>
      <c r="F197"/>
    </row>
    <row r="198" spans="5:6" x14ac:dyDescent="0.25">
      <c r="E198"/>
      <c r="F198"/>
    </row>
    <row r="199" spans="5:6" x14ac:dyDescent="0.25">
      <c r="E199"/>
      <c r="F199"/>
    </row>
    <row r="200" spans="5:6" x14ac:dyDescent="0.25">
      <c r="E200"/>
      <c r="F200"/>
    </row>
    <row r="201" spans="5:6" x14ac:dyDescent="0.25">
      <c r="E201"/>
      <c r="F201"/>
    </row>
    <row r="202" spans="5:6" x14ac:dyDescent="0.25">
      <c r="E202"/>
      <c r="F202"/>
    </row>
    <row r="203" spans="5:6" x14ac:dyDescent="0.25">
      <c r="E203"/>
      <c r="F203"/>
    </row>
    <row r="204" spans="5:6" x14ac:dyDescent="0.25">
      <c r="E204"/>
      <c r="F204"/>
    </row>
    <row r="205" spans="5:6" x14ac:dyDescent="0.25">
      <c r="E205"/>
      <c r="F205"/>
    </row>
    <row r="206" spans="5:6" x14ac:dyDescent="0.25">
      <c r="E206"/>
      <c r="F206"/>
    </row>
    <row r="207" spans="5:6" x14ac:dyDescent="0.25">
      <c r="E207"/>
      <c r="F207"/>
    </row>
    <row r="208" spans="5:6" x14ac:dyDescent="0.25">
      <c r="E208"/>
      <c r="F208"/>
    </row>
    <row r="209" spans="5:6" x14ac:dyDescent="0.25">
      <c r="E209"/>
      <c r="F209"/>
    </row>
    <row r="210" spans="5:6" x14ac:dyDescent="0.25">
      <c r="E210"/>
      <c r="F210"/>
    </row>
    <row r="211" spans="5:6" x14ac:dyDescent="0.25">
      <c r="E211"/>
      <c r="F211"/>
    </row>
    <row r="212" spans="5:6" x14ac:dyDescent="0.25">
      <c r="E212"/>
      <c r="F212"/>
    </row>
    <row r="213" spans="5:6" x14ac:dyDescent="0.25">
      <c r="E213"/>
      <c r="F213"/>
    </row>
    <row r="214" spans="5:6" x14ac:dyDescent="0.25">
      <c r="E214"/>
      <c r="F214"/>
    </row>
    <row r="215" spans="5:6" x14ac:dyDescent="0.25">
      <c r="E215"/>
      <c r="F215"/>
    </row>
    <row r="216" spans="5:6" x14ac:dyDescent="0.25">
      <c r="E216"/>
      <c r="F216"/>
    </row>
    <row r="217" spans="5:6" x14ac:dyDescent="0.25">
      <c r="E217"/>
      <c r="F217"/>
    </row>
    <row r="218" spans="5:6" x14ac:dyDescent="0.25">
      <c r="E218"/>
      <c r="F218"/>
    </row>
    <row r="219" spans="5:6" x14ac:dyDescent="0.25">
      <c r="E219"/>
      <c r="F219"/>
    </row>
    <row r="220" spans="5:6" x14ac:dyDescent="0.25">
      <c r="E220"/>
      <c r="F220"/>
    </row>
    <row r="221" spans="5:6" x14ac:dyDescent="0.25">
      <c r="E221"/>
      <c r="F221"/>
    </row>
    <row r="222" spans="5:6" x14ac:dyDescent="0.25">
      <c r="E222"/>
      <c r="F222"/>
    </row>
    <row r="223" spans="5:6" x14ac:dyDescent="0.25">
      <c r="E223"/>
      <c r="F223"/>
    </row>
    <row r="224" spans="5:6" x14ac:dyDescent="0.25">
      <c r="E224"/>
      <c r="F224"/>
    </row>
    <row r="225" spans="5:6" x14ac:dyDescent="0.25">
      <c r="E225"/>
      <c r="F225"/>
    </row>
    <row r="226" spans="5:6" x14ac:dyDescent="0.25">
      <c r="E226"/>
      <c r="F226"/>
    </row>
    <row r="227" spans="5:6" x14ac:dyDescent="0.25">
      <c r="E227"/>
      <c r="F227"/>
    </row>
    <row r="228" spans="5:6" x14ac:dyDescent="0.25">
      <c r="E228"/>
      <c r="F228"/>
    </row>
    <row r="229" spans="5:6" x14ac:dyDescent="0.25">
      <c r="E229"/>
      <c r="F229"/>
    </row>
    <row r="230" spans="5:6" x14ac:dyDescent="0.25">
      <c r="E230"/>
      <c r="F230"/>
    </row>
    <row r="231" spans="5:6" x14ac:dyDescent="0.25">
      <c r="E231"/>
      <c r="F231"/>
    </row>
    <row r="232" spans="5:6" x14ac:dyDescent="0.25">
      <c r="E232"/>
      <c r="F232"/>
    </row>
    <row r="233" spans="5:6" x14ac:dyDescent="0.25">
      <c r="E233"/>
      <c r="F233"/>
    </row>
    <row r="234" spans="5:6" x14ac:dyDescent="0.25">
      <c r="E234"/>
      <c r="F234"/>
    </row>
    <row r="235" spans="5:6" x14ac:dyDescent="0.25">
      <c r="E235"/>
      <c r="F235"/>
    </row>
    <row r="236" spans="5:6" x14ac:dyDescent="0.25">
      <c r="E236"/>
      <c r="F236"/>
    </row>
    <row r="237" spans="5:6" x14ac:dyDescent="0.25">
      <c r="E237"/>
      <c r="F237"/>
    </row>
    <row r="238" spans="5:6" x14ac:dyDescent="0.25">
      <c r="E238"/>
      <c r="F238"/>
    </row>
    <row r="239" spans="5:6" x14ac:dyDescent="0.25">
      <c r="E239"/>
      <c r="F239"/>
    </row>
    <row r="240" spans="5:6" x14ac:dyDescent="0.25">
      <c r="E240"/>
      <c r="F240"/>
    </row>
    <row r="241" spans="5:6" x14ac:dyDescent="0.25">
      <c r="E241"/>
      <c r="F241"/>
    </row>
    <row r="242" spans="5:6" x14ac:dyDescent="0.25">
      <c r="E242"/>
      <c r="F242"/>
    </row>
    <row r="243" spans="5:6" x14ac:dyDescent="0.25">
      <c r="E243"/>
      <c r="F243"/>
    </row>
    <row r="244" spans="5:6" x14ac:dyDescent="0.25">
      <c r="E244"/>
      <c r="F244"/>
    </row>
    <row r="245" spans="5:6" x14ac:dyDescent="0.25">
      <c r="E245"/>
      <c r="F245"/>
    </row>
    <row r="246" spans="5:6" x14ac:dyDescent="0.25">
      <c r="E246"/>
      <c r="F246"/>
    </row>
    <row r="247" spans="5:6" x14ac:dyDescent="0.25">
      <c r="E247"/>
      <c r="F247"/>
    </row>
    <row r="248" spans="5:6" x14ac:dyDescent="0.25">
      <c r="E248"/>
      <c r="F248"/>
    </row>
    <row r="249" spans="5:6" x14ac:dyDescent="0.25">
      <c r="E249"/>
      <c r="F249"/>
    </row>
    <row r="250" spans="5:6" x14ac:dyDescent="0.25">
      <c r="E250"/>
      <c r="F250"/>
    </row>
    <row r="251" spans="5:6" x14ac:dyDescent="0.25">
      <c r="E251"/>
      <c r="F251"/>
    </row>
    <row r="252" spans="5:6" x14ac:dyDescent="0.25">
      <c r="E252"/>
      <c r="F252"/>
    </row>
    <row r="253" spans="5:6" x14ac:dyDescent="0.25">
      <c r="E253"/>
      <c r="F253"/>
    </row>
    <row r="254" spans="5:6" x14ac:dyDescent="0.25">
      <c r="E254"/>
      <c r="F254"/>
    </row>
    <row r="255" spans="5:6" x14ac:dyDescent="0.25">
      <c r="E255"/>
      <c r="F255"/>
    </row>
    <row r="256" spans="5:6" x14ac:dyDescent="0.25">
      <c r="E256"/>
      <c r="F256"/>
    </row>
    <row r="257" spans="5:6" x14ac:dyDescent="0.25">
      <c r="E257"/>
      <c r="F257"/>
    </row>
    <row r="258" spans="5:6" x14ac:dyDescent="0.25">
      <c r="E258"/>
      <c r="F258"/>
    </row>
    <row r="259" spans="5:6" x14ac:dyDescent="0.25">
      <c r="E259"/>
      <c r="F259"/>
    </row>
    <row r="260" spans="5:6" x14ac:dyDescent="0.25">
      <c r="E260"/>
      <c r="F260"/>
    </row>
    <row r="261" spans="5:6" x14ac:dyDescent="0.25">
      <c r="E261"/>
      <c r="F261"/>
    </row>
    <row r="262" spans="5:6" x14ac:dyDescent="0.25">
      <c r="E262"/>
      <c r="F262"/>
    </row>
    <row r="263" spans="5:6" x14ac:dyDescent="0.25">
      <c r="E263"/>
      <c r="F263"/>
    </row>
    <row r="264" spans="5:6" x14ac:dyDescent="0.25">
      <c r="E264"/>
      <c r="F264"/>
    </row>
    <row r="265" spans="5:6" x14ac:dyDescent="0.25">
      <c r="E265"/>
      <c r="F265"/>
    </row>
    <row r="266" spans="5:6" x14ac:dyDescent="0.25">
      <c r="E266"/>
      <c r="F266"/>
    </row>
    <row r="267" spans="5:6" x14ac:dyDescent="0.25">
      <c r="E267"/>
      <c r="F267"/>
    </row>
    <row r="268" spans="5:6" x14ac:dyDescent="0.25">
      <c r="E268"/>
      <c r="F268"/>
    </row>
    <row r="269" spans="5:6" x14ac:dyDescent="0.25">
      <c r="E269"/>
      <c r="F269"/>
    </row>
    <row r="270" spans="5:6" x14ac:dyDescent="0.25">
      <c r="E270"/>
      <c r="F270"/>
    </row>
    <row r="271" spans="5:6" x14ac:dyDescent="0.25">
      <c r="E271"/>
      <c r="F271"/>
    </row>
    <row r="272" spans="5:6" x14ac:dyDescent="0.25">
      <c r="E272"/>
      <c r="F272"/>
    </row>
    <row r="273" spans="5:6" x14ac:dyDescent="0.25">
      <c r="E273"/>
      <c r="F273"/>
    </row>
    <row r="274" spans="5:6" x14ac:dyDescent="0.25">
      <c r="E274"/>
      <c r="F274"/>
    </row>
    <row r="275" spans="5:6" x14ac:dyDescent="0.25">
      <c r="E275"/>
      <c r="F275"/>
    </row>
    <row r="276" spans="5:6" x14ac:dyDescent="0.25">
      <c r="E276"/>
      <c r="F276"/>
    </row>
    <row r="277" spans="5:6" x14ac:dyDescent="0.25">
      <c r="E277"/>
      <c r="F277"/>
    </row>
    <row r="278" spans="5:6" x14ac:dyDescent="0.25">
      <c r="E278"/>
      <c r="F278"/>
    </row>
    <row r="279" spans="5:6" x14ac:dyDescent="0.25">
      <c r="E279"/>
      <c r="F279"/>
    </row>
    <row r="280" spans="5:6" x14ac:dyDescent="0.25">
      <c r="E280"/>
      <c r="F280"/>
    </row>
    <row r="281" spans="5:6" x14ac:dyDescent="0.25">
      <c r="E281"/>
      <c r="F281"/>
    </row>
    <row r="282" spans="5:6" x14ac:dyDescent="0.25">
      <c r="E282"/>
      <c r="F282"/>
    </row>
    <row r="283" spans="5:6" x14ac:dyDescent="0.25">
      <c r="E283"/>
      <c r="F283"/>
    </row>
    <row r="284" spans="5:6" x14ac:dyDescent="0.25">
      <c r="E284"/>
      <c r="F284"/>
    </row>
    <row r="285" spans="5:6" x14ac:dyDescent="0.25">
      <c r="E285"/>
      <c r="F285"/>
    </row>
    <row r="286" spans="5:6" x14ac:dyDescent="0.25">
      <c r="E286"/>
      <c r="F286"/>
    </row>
    <row r="287" spans="5:6" x14ac:dyDescent="0.25">
      <c r="E287"/>
      <c r="F287"/>
    </row>
    <row r="288" spans="5:6" x14ac:dyDescent="0.25">
      <c r="E288"/>
      <c r="F288"/>
    </row>
    <row r="289" spans="5:6" x14ac:dyDescent="0.25">
      <c r="E289"/>
      <c r="F289"/>
    </row>
    <row r="290" spans="5:6" x14ac:dyDescent="0.25">
      <c r="E290"/>
      <c r="F290"/>
    </row>
    <row r="291" spans="5:6" x14ac:dyDescent="0.25">
      <c r="E291"/>
      <c r="F291"/>
    </row>
    <row r="292" spans="5:6" x14ac:dyDescent="0.25">
      <c r="E292"/>
      <c r="F292"/>
    </row>
    <row r="293" spans="5:6" x14ac:dyDescent="0.25">
      <c r="E293"/>
      <c r="F293"/>
    </row>
    <row r="294" spans="5:6" x14ac:dyDescent="0.25">
      <c r="E294"/>
      <c r="F294"/>
    </row>
    <row r="295" spans="5:6" x14ac:dyDescent="0.25">
      <c r="E295"/>
      <c r="F295"/>
    </row>
    <row r="296" spans="5:6" x14ac:dyDescent="0.25">
      <c r="E296"/>
      <c r="F296"/>
    </row>
    <row r="297" spans="5:6" x14ac:dyDescent="0.25">
      <c r="E297"/>
      <c r="F297"/>
    </row>
    <row r="298" spans="5:6" x14ac:dyDescent="0.25">
      <c r="E298"/>
      <c r="F298"/>
    </row>
    <row r="299" spans="5:6" x14ac:dyDescent="0.25">
      <c r="E299"/>
      <c r="F299"/>
    </row>
    <row r="300" spans="5:6" x14ac:dyDescent="0.25">
      <c r="E300"/>
      <c r="F300"/>
    </row>
    <row r="301" spans="5:6" x14ac:dyDescent="0.25">
      <c r="E301"/>
      <c r="F301"/>
    </row>
    <row r="302" spans="5:6" x14ac:dyDescent="0.25">
      <c r="E302"/>
      <c r="F302"/>
    </row>
    <row r="303" spans="5:6" x14ac:dyDescent="0.25">
      <c r="E303"/>
      <c r="F303"/>
    </row>
    <row r="304" spans="5:6" x14ac:dyDescent="0.25">
      <c r="E304"/>
      <c r="F304"/>
    </row>
    <row r="305" spans="5:6" x14ac:dyDescent="0.25">
      <c r="E305"/>
      <c r="F305"/>
    </row>
    <row r="306" spans="5:6" x14ac:dyDescent="0.25">
      <c r="E306"/>
      <c r="F306"/>
    </row>
    <row r="307" spans="5:6" x14ac:dyDescent="0.25">
      <c r="E307"/>
      <c r="F307"/>
    </row>
    <row r="308" spans="5:6" x14ac:dyDescent="0.25">
      <c r="E308"/>
      <c r="F308"/>
    </row>
    <row r="309" spans="5:6" x14ac:dyDescent="0.25">
      <c r="E309"/>
      <c r="F309"/>
    </row>
    <row r="310" spans="5:6" x14ac:dyDescent="0.25">
      <c r="E310"/>
      <c r="F310"/>
    </row>
    <row r="311" spans="5:6" x14ac:dyDescent="0.25">
      <c r="E311"/>
      <c r="F311"/>
    </row>
    <row r="312" spans="5:6" x14ac:dyDescent="0.25">
      <c r="E312"/>
      <c r="F312"/>
    </row>
    <row r="313" spans="5:6" x14ac:dyDescent="0.25">
      <c r="E313"/>
      <c r="F313"/>
    </row>
    <row r="314" spans="5:6" x14ac:dyDescent="0.25">
      <c r="E314"/>
      <c r="F314"/>
    </row>
    <row r="315" spans="5:6" x14ac:dyDescent="0.25">
      <c r="E315"/>
      <c r="F315"/>
    </row>
    <row r="316" spans="5:6" x14ac:dyDescent="0.25">
      <c r="E316"/>
      <c r="F316"/>
    </row>
    <row r="317" spans="5:6" x14ac:dyDescent="0.25">
      <c r="E317"/>
      <c r="F317"/>
    </row>
    <row r="318" spans="5:6" x14ac:dyDescent="0.25">
      <c r="E318"/>
      <c r="F318"/>
    </row>
    <row r="319" spans="5:6" x14ac:dyDescent="0.25">
      <c r="E319"/>
      <c r="F319"/>
    </row>
    <row r="320" spans="5:6" x14ac:dyDescent="0.25">
      <c r="E320"/>
      <c r="F320"/>
    </row>
    <row r="321" spans="5:6" x14ac:dyDescent="0.25">
      <c r="E321"/>
      <c r="F321"/>
    </row>
    <row r="322" spans="5:6" x14ac:dyDescent="0.25">
      <c r="E322"/>
      <c r="F322"/>
    </row>
    <row r="323" spans="5:6" x14ac:dyDescent="0.25">
      <c r="E323"/>
      <c r="F323"/>
    </row>
    <row r="324" spans="5:6" x14ac:dyDescent="0.25">
      <c r="E324"/>
      <c r="F324"/>
    </row>
    <row r="325" spans="5:6" x14ac:dyDescent="0.25">
      <c r="E325"/>
      <c r="F325"/>
    </row>
    <row r="326" spans="5:6" x14ac:dyDescent="0.25">
      <c r="E326"/>
      <c r="F326"/>
    </row>
    <row r="327" spans="5:6" x14ac:dyDescent="0.25">
      <c r="E327"/>
      <c r="F327"/>
    </row>
    <row r="328" spans="5:6" x14ac:dyDescent="0.25">
      <c r="E328"/>
      <c r="F328"/>
    </row>
    <row r="329" spans="5:6" x14ac:dyDescent="0.25">
      <c r="E329"/>
      <c r="F329"/>
    </row>
    <row r="330" spans="5:6" x14ac:dyDescent="0.25">
      <c r="E330"/>
      <c r="F330"/>
    </row>
    <row r="331" spans="5:6" x14ac:dyDescent="0.25">
      <c r="E331"/>
      <c r="F331"/>
    </row>
    <row r="332" spans="5:6" x14ac:dyDescent="0.25">
      <c r="E332"/>
      <c r="F332"/>
    </row>
    <row r="333" spans="5:6" x14ac:dyDescent="0.25">
      <c r="E333"/>
      <c r="F333"/>
    </row>
    <row r="334" spans="5:6" x14ac:dyDescent="0.25">
      <c r="E334"/>
      <c r="F334"/>
    </row>
    <row r="335" spans="5:6" x14ac:dyDescent="0.25">
      <c r="E335"/>
      <c r="F335"/>
    </row>
    <row r="336" spans="5:6" x14ac:dyDescent="0.25">
      <c r="E336"/>
      <c r="F336"/>
    </row>
    <row r="337" spans="5:6" x14ac:dyDescent="0.25">
      <c r="E337"/>
      <c r="F337"/>
    </row>
    <row r="338" spans="5:6" x14ac:dyDescent="0.25">
      <c r="E338"/>
      <c r="F338"/>
    </row>
    <row r="339" spans="5:6" x14ac:dyDescent="0.25">
      <c r="E339"/>
      <c r="F339"/>
    </row>
    <row r="340" spans="5:6" x14ac:dyDescent="0.25">
      <c r="E340"/>
      <c r="F340"/>
    </row>
    <row r="341" spans="5:6" x14ac:dyDescent="0.25">
      <c r="E341"/>
      <c r="F341"/>
    </row>
    <row r="342" spans="5:6" x14ac:dyDescent="0.25">
      <c r="E342"/>
      <c r="F342"/>
    </row>
    <row r="343" spans="5:6" x14ac:dyDescent="0.25">
      <c r="E343"/>
      <c r="F343"/>
    </row>
    <row r="344" spans="5:6" x14ac:dyDescent="0.25">
      <c r="E344"/>
      <c r="F344"/>
    </row>
    <row r="345" spans="5:6" x14ac:dyDescent="0.25">
      <c r="E345"/>
      <c r="F345"/>
    </row>
    <row r="346" spans="5:6" x14ac:dyDescent="0.25">
      <c r="E346"/>
      <c r="F346"/>
    </row>
    <row r="347" spans="5:6" x14ac:dyDescent="0.25">
      <c r="E347"/>
      <c r="F347"/>
    </row>
    <row r="348" spans="5:6" x14ac:dyDescent="0.25">
      <c r="E348"/>
      <c r="F348"/>
    </row>
    <row r="349" spans="5:6" x14ac:dyDescent="0.25">
      <c r="E349"/>
      <c r="F349"/>
    </row>
    <row r="350" spans="5:6" x14ac:dyDescent="0.25">
      <c r="E350"/>
      <c r="F350"/>
    </row>
    <row r="351" spans="5:6" x14ac:dyDescent="0.25">
      <c r="E351"/>
      <c r="F351"/>
    </row>
    <row r="352" spans="5:6" x14ac:dyDescent="0.25">
      <c r="E352"/>
      <c r="F352"/>
    </row>
    <row r="353" spans="5:6" x14ac:dyDescent="0.25">
      <c r="E353"/>
      <c r="F353"/>
    </row>
    <row r="354" spans="5:6" x14ac:dyDescent="0.25">
      <c r="E354"/>
      <c r="F354"/>
    </row>
    <row r="355" spans="5:6" x14ac:dyDescent="0.25">
      <c r="E355"/>
      <c r="F355"/>
    </row>
    <row r="356" spans="5:6" x14ac:dyDescent="0.25">
      <c r="E356"/>
      <c r="F356"/>
    </row>
    <row r="357" spans="5:6" x14ac:dyDescent="0.25">
      <c r="E357"/>
      <c r="F357"/>
    </row>
    <row r="358" spans="5:6" x14ac:dyDescent="0.25">
      <c r="E358"/>
      <c r="F358"/>
    </row>
    <row r="359" spans="5:6" x14ac:dyDescent="0.25">
      <c r="E359"/>
      <c r="F359"/>
    </row>
    <row r="360" spans="5:6" x14ac:dyDescent="0.25">
      <c r="E360"/>
      <c r="F360"/>
    </row>
    <row r="361" spans="5:6" x14ac:dyDescent="0.25">
      <c r="E361"/>
      <c r="F361"/>
    </row>
    <row r="362" spans="5:6" x14ac:dyDescent="0.25">
      <c r="E362"/>
      <c r="F362"/>
    </row>
    <row r="363" spans="5:6" x14ac:dyDescent="0.25">
      <c r="E363"/>
      <c r="F363"/>
    </row>
    <row r="364" spans="5:6" x14ac:dyDescent="0.25">
      <c r="E364"/>
      <c r="F364"/>
    </row>
    <row r="365" spans="5:6" x14ac:dyDescent="0.25">
      <c r="E365"/>
      <c r="F365"/>
    </row>
    <row r="366" spans="5:6" x14ac:dyDescent="0.25">
      <c r="E366"/>
      <c r="F366"/>
    </row>
    <row r="367" spans="5:6" x14ac:dyDescent="0.25">
      <c r="E367"/>
      <c r="F367"/>
    </row>
    <row r="368" spans="5:6" x14ac:dyDescent="0.25">
      <c r="E368"/>
      <c r="F368"/>
    </row>
    <row r="369" spans="5:6" x14ac:dyDescent="0.25">
      <c r="E369"/>
      <c r="F369"/>
    </row>
    <row r="370" spans="5:6" x14ac:dyDescent="0.25">
      <c r="E370"/>
      <c r="F370"/>
    </row>
    <row r="371" spans="5:6" x14ac:dyDescent="0.25">
      <c r="E371"/>
      <c r="F371"/>
    </row>
    <row r="372" spans="5:6" x14ac:dyDescent="0.25">
      <c r="E372"/>
      <c r="F372"/>
    </row>
    <row r="373" spans="5:6" x14ac:dyDescent="0.25">
      <c r="E373"/>
      <c r="F373"/>
    </row>
    <row r="374" spans="5:6" x14ac:dyDescent="0.25">
      <c r="E374"/>
      <c r="F374"/>
    </row>
    <row r="375" spans="5:6" x14ac:dyDescent="0.25">
      <c r="E375"/>
      <c r="F375"/>
    </row>
    <row r="376" spans="5:6" x14ac:dyDescent="0.25">
      <c r="E376"/>
      <c r="F376"/>
    </row>
    <row r="377" spans="5:6" x14ac:dyDescent="0.25">
      <c r="E377"/>
      <c r="F377"/>
    </row>
    <row r="378" spans="5:6" x14ac:dyDescent="0.25">
      <c r="E378"/>
      <c r="F378"/>
    </row>
    <row r="379" spans="5:6" x14ac:dyDescent="0.25">
      <c r="E379"/>
      <c r="F379"/>
    </row>
    <row r="380" spans="5:6" x14ac:dyDescent="0.25">
      <c r="E380"/>
      <c r="F380"/>
    </row>
    <row r="381" spans="5:6" x14ac:dyDescent="0.25">
      <c r="E381"/>
      <c r="F381"/>
    </row>
    <row r="382" spans="5:6" x14ac:dyDescent="0.25">
      <c r="E382"/>
      <c r="F382"/>
    </row>
    <row r="383" spans="5:6" x14ac:dyDescent="0.25">
      <c r="E383"/>
      <c r="F383"/>
    </row>
    <row r="384" spans="5:6" x14ac:dyDescent="0.25">
      <c r="E384"/>
      <c r="F384"/>
    </row>
    <row r="385" spans="5:6" x14ac:dyDescent="0.25">
      <c r="E385"/>
      <c r="F385"/>
    </row>
    <row r="386" spans="5:6" x14ac:dyDescent="0.25">
      <c r="E386"/>
      <c r="F386"/>
    </row>
    <row r="387" spans="5:6" x14ac:dyDescent="0.25">
      <c r="E387"/>
      <c r="F387"/>
    </row>
    <row r="388" spans="5:6" x14ac:dyDescent="0.25">
      <c r="E388"/>
      <c r="F388"/>
    </row>
    <row r="389" spans="5:6" x14ac:dyDescent="0.25">
      <c r="E389"/>
      <c r="F389"/>
    </row>
    <row r="390" spans="5:6" x14ac:dyDescent="0.25">
      <c r="E390"/>
      <c r="F390"/>
    </row>
    <row r="391" spans="5:6" x14ac:dyDescent="0.25">
      <c r="E391"/>
      <c r="F391"/>
    </row>
    <row r="392" spans="5:6" x14ac:dyDescent="0.25">
      <c r="E392"/>
      <c r="F392"/>
    </row>
    <row r="393" spans="5:6" x14ac:dyDescent="0.25">
      <c r="E393"/>
      <c r="F393"/>
    </row>
    <row r="394" spans="5:6" x14ac:dyDescent="0.25">
      <c r="E394"/>
      <c r="F394"/>
    </row>
    <row r="395" spans="5:6" x14ac:dyDescent="0.25">
      <c r="E395"/>
      <c r="F395"/>
    </row>
    <row r="396" spans="5:6" x14ac:dyDescent="0.25">
      <c r="E396"/>
      <c r="F396"/>
    </row>
    <row r="397" spans="5:6" x14ac:dyDescent="0.25">
      <c r="E397"/>
      <c r="F397"/>
    </row>
    <row r="398" spans="5:6" x14ac:dyDescent="0.25">
      <c r="E398"/>
      <c r="F398"/>
    </row>
    <row r="399" spans="5:6" x14ac:dyDescent="0.25">
      <c r="E399"/>
      <c r="F399"/>
    </row>
    <row r="400" spans="5:6" x14ac:dyDescent="0.25">
      <c r="E400"/>
      <c r="F400"/>
    </row>
    <row r="401" spans="5:6" x14ac:dyDescent="0.25">
      <c r="E401"/>
      <c r="F401"/>
    </row>
    <row r="402" spans="5:6" x14ac:dyDescent="0.25">
      <c r="E402"/>
      <c r="F402"/>
    </row>
    <row r="403" spans="5:6" x14ac:dyDescent="0.25">
      <c r="E403"/>
      <c r="F403"/>
    </row>
    <row r="404" spans="5:6" x14ac:dyDescent="0.25">
      <c r="E404"/>
      <c r="F404"/>
    </row>
    <row r="405" spans="5:6" x14ac:dyDescent="0.25">
      <c r="E405"/>
      <c r="F405"/>
    </row>
    <row r="406" spans="5:6" x14ac:dyDescent="0.25">
      <c r="E406"/>
      <c r="F406"/>
    </row>
    <row r="407" spans="5:6" x14ac:dyDescent="0.25">
      <c r="E407"/>
      <c r="F407"/>
    </row>
    <row r="408" spans="5:6" x14ac:dyDescent="0.25">
      <c r="E408"/>
      <c r="F408"/>
    </row>
    <row r="409" spans="5:6" x14ac:dyDescent="0.25">
      <c r="E409"/>
      <c r="F409"/>
    </row>
    <row r="410" spans="5:6" x14ac:dyDescent="0.25">
      <c r="E410"/>
      <c r="F410"/>
    </row>
    <row r="411" spans="5:6" x14ac:dyDescent="0.25">
      <c r="E411"/>
      <c r="F411"/>
    </row>
    <row r="412" spans="5:6" x14ac:dyDescent="0.25">
      <c r="E412"/>
      <c r="F412"/>
    </row>
    <row r="413" spans="5:6" x14ac:dyDescent="0.25">
      <c r="E413"/>
      <c r="F413"/>
    </row>
    <row r="414" spans="5:6" x14ac:dyDescent="0.25">
      <c r="E414"/>
      <c r="F414"/>
    </row>
    <row r="415" spans="5:6" x14ac:dyDescent="0.25">
      <c r="E415"/>
      <c r="F415"/>
    </row>
    <row r="416" spans="5:6" x14ac:dyDescent="0.25">
      <c r="E416"/>
      <c r="F416"/>
    </row>
    <row r="417" spans="5:6" x14ac:dyDescent="0.25">
      <c r="E417"/>
      <c r="F417"/>
    </row>
    <row r="418" spans="5:6" x14ac:dyDescent="0.25">
      <c r="E418"/>
      <c r="F418"/>
    </row>
    <row r="419" spans="5:6" x14ac:dyDescent="0.25">
      <c r="E419"/>
      <c r="F419"/>
    </row>
    <row r="420" spans="5:6" x14ac:dyDescent="0.25">
      <c r="E420"/>
      <c r="F420"/>
    </row>
    <row r="421" spans="5:6" x14ac:dyDescent="0.25">
      <c r="E421"/>
      <c r="F421"/>
    </row>
    <row r="422" spans="5:6" x14ac:dyDescent="0.25">
      <c r="E422"/>
      <c r="F422"/>
    </row>
    <row r="423" spans="5:6" x14ac:dyDescent="0.25">
      <c r="E423"/>
      <c r="F423"/>
    </row>
    <row r="424" spans="5:6" x14ac:dyDescent="0.25">
      <c r="E424"/>
      <c r="F424"/>
    </row>
    <row r="425" spans="5:6" x14ac:dyDescent="0.25">
      <c r="E425"/>
      <c r="F425"/>
    </row>
    <row r="426" spans="5:6" x14ac:dyDescent="0.25">
      <c r="E426"/>
      <c r="F426"/>
    </row>
    <row r="427" spans="5:6" x14ac:dyDescent="0.25">
      <c r="E427"/>
      <c r="F427"/>
    </row>
    <row r="428" spans="5:6" x14ac:dyDescent="0.25">
      <c r="E428"/>
      <c r="F428"/>
    </row>
    <row r="429" spans="5:6" x14ac:dyDescent="0.25">
      <c r="E429"/>
      <c r="F429"/>
    </row>
    <row r="430" spans="5:6" x14ac:dyDescent="0.25">
      <c r="E430"/>
      <c r="F430"/>
    </row>
    <row r="431" spans="5:6" x14ac:dyDescent="0.25">
      <c r="E431"/>
      <c r="F431"/>
    </row>
    <row r="432" spans="5:6" x14ac:dyDescent="0.25">
      <c r="E432"/>
      <c r="F432"/>
    </row>
    <row r="433" spans="5:6" x14ac:dyDescent="0.25">
      <c r="E433"/>
      <c r="F433"/>
    </row>
    <row r="434" spans="5:6" x14ac:dyDescent="0.25">
      <c r="E434"/>
      <c r="F434"/>
    </row>
    <row r="435" spans="5:6" x14ac:dyDescent="0.25">
      <c r="E435"/>
      <c r="F435"/>
    </row>
    <row r="436" spans="5:6" x14ac:dyDescent="0.25">
      <c r="E436"/>
      <c r="F436"/>
    </row>
    <row r="437" spans="5:6" x14ac:dyDescent="0.25">
      <c r="E437"/>
      <c r="F437"/>
    </row>
    <row r="438" spans="5:6" x14ac:dyDescent="0.25">
      <c r="E438"/>
      <c r="F438"/>
    </row>
    <row r="439" spans="5:6" x14ac:dyDescent="0.25">
      <c r="E439"/>
      <c r="F439"/>
    </row>
    <row r="440" spans="5:6" x14ac:dyDescent="0.25">
      <c r="E440"/>
      <c r="F440"/>
    </row>
    <row r="441" spans="5:6" x14ac:dyDescent="0.25">
      <c r="E441"/>
      <c r="F441"/>
    </row>
    <row r="442" spans="5:6" x14ac:dyDescent="0.25">
      <c r="E442"/>
      <c r="F442"/>
    </row>
    <row r="443" spans="5:6" x14ac:dyDescent="0.25">
      <c r="E443"/>
      <c r="F443"/>
    </row>
    <row r="444" spans="5:6" x14ac:dyDescent="0.25">
      <c r="E444"/>
      <c r="F444"/>
    </row>
    <row r="445" spans="5:6" x14ac:dyDescent="0.25">
      <c r="E445"/>
      <c r="F445"/>
    </row>
    <row r="446" spans="5:6" x14ac:dyDescent="0.25">
      <c r="E446"/>
      <c r="F446"/>
    </row>
    <row r="447" spans="5:6" x14ac:dyDescent="0.25">
      <c r="E447"/>
      <c r="F447"/>
    </row>
    <row r="448" spans="5:6" x14ac:dyDescent="0.25">
      <c r="E448"/>
      <c r="F448"/>
    </row>
    <row r="449" spans="5:6" x14ac:dyDescent="0.25">
      <c r="E449"/>
      <c r="F449"/>
    </row>
    <row r="450" spans="5:6" x14ac:dyDescent="0.25">
      <c r="E450"/>
      <c r="F450"/>
    </row>
    <row r="451" spans="5:6" x14ac:dyDescent="0.25">
      <c r="E451"/>
      <c r="F451"/>
    </row>
    <row r="452" spans="5:6" x14ac:dyDescent="0.25">
      <c r="E452"/>
      <c r="F452"/>
    </row>
    <row r="453" spans="5:6" x14ac:dyDescent="0.25">
      <c r="E453"/>
      <c r="F453"/>
    </row>
    <row r="454" spans="5:6" x14ac:dyDescent="0.25">
      <c r="E454"/>
      <c r="F454"/>
    </row>
    <row r="455" spans="5:6" x14ac:dyDescent="0.25">
      <c r="E455"/>
      <c r="F455"/>
    </row>
    <row r="456" spans="5:6" x14ac:dyDescent="0.25">
      <c r="E456"/>
      <c r="F456"/>
    </row>
    <row r="457" spans="5:6" x14ac:dyDescent="0.25">
      <c r="E457"/>
      <c r="F457"/>
    </row>
    <row r="458" spans="5:6" x14ac:dyDescent="0.25">
      <c r="E458"/>
      <c r="F458"/>
    </row>
    <row r="459" spans="5:6" x14ac:dyDescent="0.25">
      <c r="E459"/>
      <c r="F459"/>
    </row>
    <row r="460" spans="5:6" x14ac:dyDescent="0.25">
      <c r="E460"/>
      <c r="F460"/>
    </row>
    <row r="461" spans="5:6" x14ac:dyDescent="0.25">
      <c r="E461"/>
      <c r="F461"/>
    </row>
    <row r="462" spans="5:6" x14ac:dyDescent="0.25">
      <c r="E462"/>
      <c r="F462"/>
    </row>
    <row r="463" spans="5:6" x14ac:dyDescent="0.25">
      <c r="E463"/>
      <c r="F463"/>
    </row>
    <row r="464" spans="5:6" x14ac:dyDescent="0.25">
      <c r="E464"/>
      <c r="F464"/>
    </row>
    <row r="465" spans="5:6" x14ac:dyDescent="0.25">
      <c r="E465"/>
      <c r="F465"/>
    </row>
    <row r="466" spans="5:6" x14ac:dyDescent="0.25">
      <c r="E466"/>
      <c r="F466"/>
    </row>
    <row r="467" spans="5:6" x14ac:dyDescent="0.25">
      <c r="E467"/>
      <c r="F467"/>
    </row>
    <row r="468" spans="5:6" x14ac:dyDescent="0.25">
      <c r="E468"/>
      <c r="F468"/>
    </row>
    <row r="469" spans="5:6" x14ac:dyDescent="0.25">
      <c r="E469"/>
      <c r="F469"/>
    </row>
    <row r="470" spans="5:6" x14ac:dyDescent="0.25">
      <c r="E470"/>
      <c r="F470"/>
    </row>
    <row r="471" spans="5:6" x14ac:dyDescent="0.25">
      <c r="E471"/>
      <c r="F471"/>
    </row>
    <row r="472" spans="5:6" x14ac:dyDescent="0.25">
      <c r="E472"/>
      <c r="F472"/>
    </row>
    <row r="473" spans="5:6" x14ac:dyDescent="0.25">
      <c r="E473"/>
      <c r="F473"/>
    </row>
    <row r="474" spans="5:6" x14ac:dyDescent="0.25">
      <c r="E474"/>
      <c r="F474"/>
    </row>
    <row r="475" spans="5:6" x14ac:dyDescent="0.25">
      <c r="E475"/>
      <c r="F475"/>
    </row>
    <row r="476" spans="5:6" x14ac:dyDescent="0.25">
      <c r="E476"/>
      <c r="F476"/>
    </row>
    <row r="477" spans="5:6" x14ac:dyDescent="0.25">
      <c r="E477"/>
      <c r="F477"/>
    </row>
    <row r="478" spans="5:6" x14ac:dyDescent="0.25">
      <c r="E478"/>
      <c r="F478"/>
    </row>
    <row r="479" spans="5:6" x14ac:dyDescent="0.25">
      <c r="E479"/>
      <c r="F479"/>
    </row>
    <row r="480" spans="5:6" x14ac:dyDescent="0.25">
      <c r="E480"/>
      <c r="F480"/>
    </row>
    <row r="481" spans="5:6" x14ac:dyDescent="0.25">
      <c r="E481"/>
      <c r="F481"/>
    </row>
    <row r="482" spans="5:6" x14ac:dyDescent="0.25">
      <c r="E482"/>
      <c r="F482"/>
    </row>
    <row r="483" spans="5:6" x14ac:dyDescent="0.25">
      <c r="E483"/>
      <c r="F483"/>
    </row>
    <row r="484" spans="5:6" x14ac:dyDescent="0.25">
      <c r="E484"/>
      <c r="F484"/>
    </row>
    <row r="485" spans="5:6" x14ac:dyDescent="0.25">
      <c r="E485"/>
      <c r="F485"/>
    </row>
    <row r="486" spans="5:6" x14ac:dyDescent="0.25">
      <c r="E486"/>
      <c r="F486"/>
    </row>
    <row r="487" spans="5:6" x14ac:dyDescent="0.25">
      <c r="E487"/>
      <c r="F487"/>
    </row>
    <row r="488" spans="5:6" x14ac:dyDescent="0.25">
      <c r="E488"/>
      <c r="F488"/>
    </row>
    <row r="489" spans="5:6" x14ac:dyDescent="0.25">
      <c r="E489"/>
      <c r="F489"/>
    </row>
    <row r="490" spans="5:6" x14ac:dyDescent="0.25">
      <c r="E490"/>
      <c r="F490"/>
    </row>
    <row r="491" spans="5:6" x14ac:dyDescent="0.25">
      <c r="E491"/>
      <c r="F491"/>
    </row>
    <row r="492" spans="5:6" x14ac:dyDescent="0.25">
      <c r="E492"/>
      <c r="F492"/>
    </row>
    <row r="493" spans="5:6" x14ac:dyDescent="0.25">
      <c r="E493"/>
      <c r="F493"/>
    </row>
    <row r="494" spans="5:6" x14ac:dyDescent="0.25">
      <c r="E494"/>
      <c r="F494"/>
    </row>
    <row r="495" spans="5:6" x14ac:dyDescent="0.25">
      <c r="E495"/>
      <c r="F495"/>
    </row>
    <row r="496" spans="5:6" x14ac:dyDescent="0.25">
      <c r="E496"/>
      <c r="F496"/>
    </row>
    <row r="497" spans="5:6" x14ac:dyDescent="0.25">
      <c r="E497"/>
      <c r="F497"/>
    </row>
    <row r="498" spans="5:6" x14ac:dyDescent="0.25">
      <c r="E498"/>
      <c r="F498"/>
    </row>
    <row r="499" spans="5:6" x14ac:dyDescent="0.25">
      <c r="E499"/>
      <c r="F499"/>
    </row>
    <row r="500" spans="5:6" x14ac:dyDescent="0.25">
      <c r="E500"/>
      <c r="F500"/>
    </row>
    <row r="501" spans="5:6" x14ac:dyDescent="0.25">
      <c r="E501"/>
      <c r="F501"/>
    </row>
    <row r="502" spans="5:6" x14ac:dyDescent="0.25">
      <c r="E502"/>
      <c r="F502"/>
    </row>
    <row r="503" spans="5:6" x14ac:dyDescent="0.25">
      <c r="E503"/>
      <c r="F503"/>
    </row>
    <row r="504" spans="5:6" x14ac:dyDescent="0.25">
      <c r="E504"/>
      <c r="F504"/>
    </row>
    <row r="505" spans="5:6" x14ac:dyDescent="0.25">
      <c r="E505"/>
      <c r="F505"/>
    </row>
    <row r="506" spans="5:6" x14ac:dyDescent="0.25">
      <c r="E506"/>
      <c r="F506"/>
    </row>
    <row r="507" spans="5:6" x14ac:dyDescent="0.25">
      <c r="E507"/>
      <c r="F507"/>
    </row>
    <row r="508" spans="5:6" x14ac:dyDescent="0.25">
      <c r="E508"/>
      <c r="F508"/>
    </row>
    <row r="509" spans="5:6" x14ac:dyDescent="0.25">
      <c r="E509"/>
      <c r="F509"/>
    </row>
    <row r="510" spans="5:6" x14ac:dyDescent="0.25">
      <c r="E510"/>
      <c r="F510"/>
    </row>
    <row r="511" spans="5:6" x14ac:dyDescent="0.25">
      <c r="E511"/>
      <c r="F511"/>
    </row>
    <row r="512" spans="5:6" x14ac:dyDescent="0.25">
      <c r="E512"/>
      <c r="F512"/>
    </row>
    <row r="513" spans="5:6" x14ac:dyDescent="0.25">
      <c r="E513"/>
      <c r="F513"/>
    </row>
    <row r="514" spans="5:6" x14ac:dyDescent="0.25">
      <c r="E514"/>
      <c r="F514"/>
    </row>
    <row r="515" spans="5:6" x14ac:dyDescent="0.25">
      <c r="E515"/>
      <c r="F515"/>
    </row>
    <row r="516" spans="5:6" x14ac:dyDescent="0.25">
      <c r="E516"/>
      <c r="F516"/>
    </row>
    <row r="517" spans="5:6" x14ac:dyDescent="0.25">
      <c r="E517"/>
      <c r="F517"/>
    </row>
    <row r="518" spans="5:6" x14ac:dyDescent="0.25">
      <c r="E518"/>
      <c r="F518"/>
    </row>
    <row r="519" spans="5:6" x14ac:dyDescent="0.25">
      <c r="E519"/>
      <c r="F519"/>
    </row>
    <row r="520" spans="5:6" x14ac:dyDescent="0.25">
      <c r="E520"/>
      <c r="F520"/>
    </row>
    <row r="521" spans="5:6" x14ac:dyDescent="0.25">
      <c r="E521"/>
      <c r="F521"/>
    </row>
    <row r="522" spans="5:6" x14ac:dyDescent="0.25">
      <c r="E522"/>
      <c r="F522"/>
    </row>
    <row r="523" spans="5:6" x14ac:dyDescent="0.25">
      <c r="E523"/>
      <c r="F523"/>
    </row>
    <row r="524" spans="5:6" x14ac:dyDescent="0.25">
      <c r="E524"/>
      <c r="F524"/>
    </row>
    <row r="525" spans="5:6" x14ac:dyDescent="0.25">
      <c r="E525"/>
      <c r="F525"/>
    </row>
    <row r="526" spans="5:6" x14ac:dyDescent="0.25">
      <c r="E526"/>
      <c r="F526"/>
    </row>
    <row r="527" spans="5:6" x14ac:dyDescent="0.25">
      <c r="E527"/>
      <c r="F527"/>
    </row>
    <row r="528" spans="5:6" x14ac:dyDescent="0.25">
      <c r="E528"/>
      <c r="F528"/>
    </row>
    <row r="529" spans="5:6" x14ac:dyDescent="0.25">
      <c r="E529"/>
      <c r="F529"/>
    </row>
    <row r="530" spans="5:6" x14ac:dyDescent="0.25">
      <c r="E530"/>
      <c r="F530"/>
    </row>
    <row r="531" spans="5:6" x14ac:dyDescent="0.25">
      <c r="E531"/>
      <c r="F531"/>
    </row>
    <row r="532" spans="5:6" x14ac:dyDescent="0.25">
      <c r="E532"/>
      <c r="F532"/>
    </row>
    <row r="533" spans="5:6" x14ac:dyDescent="0.25">
      <c r="E533"/>
      <c r="F533"/>
    </row>
    <row r="534" spans="5:6" x14ac:dyDescent="0.25">
      <c r="E534"/>
      <c r="F534"/>
    </row>
    <row r="535" spans="5:6" x14ac:dyDescent="0.25">
      <c r="E535"/>
      <c r="F535"/>
    </row>
    <row r="536" spans="5:6" x14ac:dyDescent="0.25">
      <c r="E536"/>
      <c r="F536"/>
    </row>
    <row r="537" spans="5:6" x14ac:dyDescent="0.25">
      <c r="E537"/>
      <c r="F537"/>
    </row>
    <row r="538" spans="5:6" x14ac:dyDescent="0.25">
      <c r="E538"/>
      <c r="F538"/>
    </row>
    <row r="539" spans="5:6" x14ac:dyDescent="0.25">
      <c r="E539"/>
      <c r="F539"/>
    </row>
    <row r="540" spans="5:6" x14ac:dyDescent="0.25">
      <c r="E540"/>
      <c r="F540"/>
    </row>
    <row r="541" spans="5:6" x14ac:dyDescent="0.25">
      <c r="E541"/>
      <c r="F541"/>
    </row>
    <row r="542" spans="5:6" x14ac:dyDescent="0.25">
      <c r="E542"/>
      <c r="F542"/>
    </row>
    <row r="543" spans="5:6" x14ac:dyDescent="0.25">
      <c r="E543"/>
      <c r="F543"/>
    </row>
  </sheetData>
  <mergeCells count="1">
    <mergeCell ref="A121:B1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2024-03-26T07:11:09Z</dcterms:modified>
</cp:coreProperties>
</file>