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ED107B68-48F3-4264-A9F6-1F7DB67BBFC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с 01.01.-31.03" sheetId="11" r:id="rId1"/>
    <sheet name="2019 с 01.04.-31.12" sheetId="1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2" l="1"/>
  <c r="N28" i="12"/>
  <c r="N31" i="12" s="1"/>
  <c r="L34" i="12"/>
  <c r="L39" i="12" s="1"/>
  <c r="M23" i="12"/>
  <c r="M24" i="12" s="1"/>
  <c r="W21" i="12"/>
  <c r="X21" i="12"/>
  <c r="Y21" i="12"/>
  <c r="Z21" i="12"/>
  <c r="V21" i="12"/>
  <c r="M21" i="12"/>
  <c r="N21" i="12"/>
  <c r="O21" i="12"/>
  <c r="P21" i="12"/>
  <c r="Q21" i="12"/>
  <c r="R21" i="12"/>
  <c r="S21" i="12"/>
  <c r="T21" i="12"/>
  <c r="L21" i="12"/>
  <c r="U19" i="12"/>
  <c r="U17" i="12"/>
  <c r="U15" i="12"/>
  <c r="U21" i="12" l="1"/>
  <c r="M28" i="12"/>
  <c r="M31" i="12" s="1"/>
  <c r="G120" i="12" l="1"/>
  <c r="H91" i="12"/>
  <c r="E111" i="12"/>
  <c r="E113" i="12"/>
  <c r="E116" i="12"/>
  <c r="E102" i="12"/>
  <c r="E100" i="12"/>
  <c r="E97" i="12"/>
  <c r="E95" i="12"/>
  <c r="E93" i="12"/>
  <c r="E91" i="12"/>
  <c r="E62" i="12"/>
  <c r="E51" i="12"/>
  <c r="E48" i="12"/>
  <c r="E44" i="12"/>
  <c r="E29" i="12"/>
  <c r="E19" i="12"/>
  <c r="C116" i="12"/>
  <c r="C113" i="12"/>
  <c r="C111" i="12"/>
  <c r="C108" i="12"/>
  <c r="G108" i="12" s="1"/>
  <c r="C102" i="12"/>
  <c r="C100" i="12"/>
  <c r="C97" i="12"/>
  <c r="C95" i="12"/>
  <c r="C93" i="12"/>
  <c r="G93" i="12" s="1"/>
  <c r="C91" i="12"/>
  <c r="G91" i="12" s="1"/>
  <c r="C89" i="12"/>
  <c r="G89" i="12" s="1"/>
  <c r="C62" i="12"/>
  <c r="C51" i="12"/>
  <c r="C48" i="12"/>
  <c r="C44" i="12"/>
  <c r="C29" i="12"/>
  <c r="C19" i="12"/>
  <c r="D104" i="12"/>
  <c r="F104" i="12"/>
  <c r="D106" i="12"/>
  <c r="D118" i="12" s="1"/>
  <c r="F106" i="12"/>
  <c r="H111" i="12"/>
  <c r="H116" i="12"/>
  <c r="H113" i="12"/>
  <c r="H108" i="12"/>
  <c r="H102" i="12"/>
  <c r="H100" i="12"/>
  <c r="H97" i="12"/>
  <c r="G97" i="12"/>
  <c r="H95" i="12"/>
  <c r="H93" i="12"/>
  <c r="H89" i="12"/>
  <c r="H62" i="12"/>
  <c r="H51" i="12"/>
  <c r="H48" i="12"/>
  <c r="H44" i="12"/>
  <c r="H29" i="12"/>
  <c r="H19" i="12"/>
  <c r="B10" i="12"/>
  <c r="H99" i="11"/>
  <c r="E110" i="11"/>
  <c r="G107" i="11"/>
  <c r="E101" i="11"/>
  <c r="E99" i="11"/>
  <c r="G99" i="11" s="1"/>
  <c r="E96" i="11"/>
  <c r="E94" i="11"/>
  <c r="E92" i="11"/>
  <c r="G90" i="11"/>
  <c r="E63" i="11"/>
  <c r="E51" i="11"/>
  <c r="E48" i="11"/>
  <c r="E44" i="11"/>
  <c r="E29" i="11"/>
  <c r="E19" i="11"/>
  <c r="C113" i="11"/>
  <c r="C110" i="11"/>
  <c r="C107" i="11"/>
  <c r="C101" i="11"/>
  <c r="C99" i="11"/>
  <c r="C96" i="11"/>
  <c r="C94" i="11"/>
  <c r="C92" i="11"/>
  <c r="C90" i="11"/>
  <c r="C63" i="11"/>
  <c r="C51" i="11"/>
  <c r="C48" i="11"/>
  <c r="C44" i="11"/>
  <c r="C29" i="11"/>
  <c r="D103" i="11"/>
  <c r="F103" i="11"/>
  <c r="C19" i="11"/>
  <c r="H113" i="11"/>
  <c r="G113" i="11"/>
  <c r="H110" i="11"/>
  <c r="H107" i="11"/>
  <c r="F105" i="11"/>
  <c r="D105" i="11"/>
  <c r="D115" i="11"/>
  <c r="H101" i="11"/>
  <c r="H96" i="11"/>
  <c r="G96" i="11"/>
  <c r="H94" i="11"/>
  <c r="H92" i="11"/>
  <c r="G92" i="11"/>
  <c r="H90" i="11"/>
  <c r="H63" i="11"/>
  <c r="H51" i="11"/>
  <c r="H48" i="11"/>
  <c r="G48" i="11"/>
  <c r="H44" i="11"/>
  <c r="H29" i="11"/>
  <c r="G29" i="11"/>
  <c r="H19" i="11"/>
  <c r="B10" i="11"/>
  <c r="C104" i="12" l="1"/>
  <c r="G51" i="12"/>
  <c r="E104" i="12"/>
  <c r="G116" i="12"/>
  <c r="E106" i="12"/>
  <c r="G111" i="12"/>
  <c r="G102" i="12"/>
  <c r="F118" i="12"/>
  <c r="H106" i="12"/>
  <c r="C106" i="12"/>
  <c r="E118" i="12"/>
  <c r="G29" i="12"/>
  <c r="G44" i="12"/>
  <c r="G48" i="12"/>
  <c r="G62" i="12"/>
  <c r="G95" i="12"/>
  <c r="G100" i="12"/>
  <c r="H118" i="12"/>
  <c r="G19" i="12"/>
  <c r="H104" i="12"/>
  <c r="G113" i="12"/>
  <c r="H105" i="11"/>
  <c r="F115" i="11"/>
  <c r="E105" i="11"/>
  <c r="E103" i="11"/>
  <c r="G103" i="11" s="1"/>
  <c r="C103" i="11"/>
  <c r="G51" i="11"/>
  <c r="C105" i="11"/>
  <c r="G44" i="11"/>
  <c r="G63" i="11"/>
  <c r="G94" i="11"/>
  <c r="G101" i="11"/>
  <c r="H115" i="11"/>
  <c r="G19" i="11"/>
  <c r="H103" i="11"/>
  <c r="G110" i="11"/>
  <c r="G106" i="12" l="1"/>
  <c r="E122" i="12"/>
  <c r="L23" i="12" s="1"/>
  <c r="C118" i="12"/>
  <c r="G104" i="12"/>
  <c r="G105" i="11"/>
  <c r="E115" i="11"/>
  <c r="C115" i="11"/>
  <c r="L24" i="12" l="1"/>
  <c r="L28" i="12"/>
  <c r="L31" i="12" s="1"/>
  <c r="G118" i="12"/>
  <c r="C122" i="12"/>
  <c r="G122" i="12" s="1"/>
  <c r="G115" i="11"/>
</calcChain>
</file>

<file path=xl/sharedStrings.xml><?xml version="1.0" encoding="utf-8"?>
<sst xmlns="http://schemas.openxmlformats.org/spreadsheetml/2006/main" count="463" uniqueCount="210">
  <si>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</si>
  <si>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</si>
  <si>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</si>
  <si>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</si>
  <si>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</si>
  <si>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</si>
  <si>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</si>
  <si>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</si>
  <si>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</si>
  <si>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</si>
  <si>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</si>
  <si>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</si>
  <si>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</si>
  <si>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</si>
  <si>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</si>
  <si>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</si>
  <si>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</si>
  <si>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</si>
  <si>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</si>
  <si>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</si>
  <si>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</si>
  <si>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</si>
  <si>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</si>
  <si>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</si>
  <si>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</si>
  <si>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</si>
  <si>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</si>
  <si>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</si>
  <si>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</si>
  <si>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</si>
  <si>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</si>
  <si>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</si>
  <si>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</si>
  <si>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</si>
  <si>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</si>
  <si>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</si>
  <si>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</si>
  <si>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</si>
  <si>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</si>
  <si>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</si>
  <si>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</si>
  <si>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</si>
  <si>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</si>
  <si>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</si>
  <si>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</si>
  <si>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</si>
  <si>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</si>
  <si>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</si>
  <si>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</si>
  <si>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</si>
  <si>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</si>
  <si>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</si>
  <si>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</si>
  <si>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</si>
  <si>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</si>
  <si>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</si>
  <si>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</si>
  <si>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</si>
  <si>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</si>
  <si>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</si>
  <si>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</si>
  <si>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</si>
  <si>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</si>
  <si>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</si>
  <si>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</si>
  <si>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</si>
  <si>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</si>
  <si>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</si>
  <si>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</si>
  <si>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</si>
  <si>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</si>
  <si>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</si>
  <si>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</si>
  <si>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</si>
  <si>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</si>
  <si>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</si>
  <si>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</si>
  <si>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</si>
  <si>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</si>
  <si>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</si>
  <si>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</si>
  <si>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</si>
  <si>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</si>
  <si>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</si>
  <si>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</si>
  <si>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</si>
  <si>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</si>
  <si>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</si>
  <si>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</si>
  <si>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</si>
  <si>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</si>
  <si>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</si>
  <si>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</si>
  <si>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</si>
  <si>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</si>
  <si>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</si>
  <si>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</si>
  <si>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</si>
  <si>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</si>
  <si>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</si>
  <si>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</si>
  <si>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</si>
  <si>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</si>
  <si>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</si>
  <si>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</si>
  <si>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</si>
  <si>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</si>
  <si>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</si>
  <si>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</si>
  <si>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</si>
  <si>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</si>
  <si>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</si>
  <si>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</si>
  <si>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</si>
  <si>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</si>
  <si>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</si>
  <si>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</si>
  <si>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</si>
  <si>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</si>
  <si>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</si>
  <si>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</si>
  <si>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</si>
  <si>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</si>
  <si>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</si>
  <si>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</si>
  <si>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</si>
  <si>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</si>
  <si>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</si>
  <si>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</si>
  <si>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</si>
  <si>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</si>
  <si>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</si>
  <si>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</si>
  <si>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</si>
  <si>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</si>
  <si>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</si>
  <si>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</si>
  <si>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</si>
  <si>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</si>
  <si>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</si>
  <si>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</si>
  <si>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</si>
  <si>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</si>
  <si>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</si>
  <si>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</si>
  <si>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</si>
  <si>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</si>
  <si>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</si>
  <si>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</si>
  <si>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</si>
  <si>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</si>
  <si>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</si>
  <si>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</si>
  <si>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</si>
  <si>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</si>
  <si>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</si>
  <si>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</si>
  <si>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</si>
  <si>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</si>
  <si>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</si>
  <si>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</si>
  <si>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</si>
  <si>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дизель-генераторных установок</t>
  </si>
  <si>
    <t xml:space="preserve">                     по многоквартирному дому, расположенному по адресу:  Мясниковой, 30</t>
  </si>
  <si>
    <t>Водоотвед</t>
  </si>
  <si>
    <t>(подогрев)</t>
  </si>
  <si>
    <t>ХВ, пожаротушения</t>
  </si>
  <si>
    <t xml:space="preserve">Содержание </t>
  </si>
  <si>
    <t>парковки</t>
  </si>
  <si>
    <t>Итого</t>
  </si>
  <si>
    <t xml:space="preserve">                           о деятельности за отчетный период с 01.01.2019г. по 31.03.2019 г.</t>
  </si>
  <si>
    <t>Директор ООО "УК "Стрижи"                                            Р.Д.Хромых</t>
  </si>
  <si>
    <t xml:space="preserve">                           о деятельности за отчетный период с 01.04.2019г. по 31.12.2019 г.</t>
  </si>
  <si>
    <t xml:space="preserve">                           о деятельности за отчетный период с 01.01.2019г. по 31.12.2019 г.</t>
  </si>
  <si>
    <t>8. Санитарное содержание</t>
  </si>
  <si>
    <t>контейнерной площадки</t>
  </si>
  <si>
    <t xml:space="preserve">9. Обслуживание </t>
  </si>
  <si>
    <t>10. Обслуживание ППА</t>
  </si>
  <si>
    <t>11. Обслуживание</t>
  </si>
  <si>
    <t xml:space="preserve">12. Обслуживание </t>
  </si>
  <si>
    <t>13. Услуги и работы по управлению</t>
  </si>
  <si>
    <t>9. Обслуживание ППА</t>
  </si>
  <si>
    <t>10. Обслуживание</t>
  </si>
  <si>
    <t xml:space="preserve">11. Обслуживание </t>
  </si>
  <si>
    <t>12. Услуги и работы по управлению</t>
  </si>
  <si>
    <t>2. Услуги охранного предприятия</t>
  </si>
  <si>
    <t>По договору со специализированной</t>
  </si>
  <si>
    <t>организацией</t>
  </si>
  <si>
    <t>3. Технич.обслуживание</t>
  </si>
  <si>
    <t>шлагбаумов</t>
  </si>
  <si>
    <t>4. Обслуживание газонов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</si>
  <si>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</si>
  <si>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</si>
  <si>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</si>
  <si>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</si>
  <si>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</si>
  <si>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</si>
  <si>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Замена корпусов и ИК подсветок</t>
  </si>
  <si>
    <t>на купольных видеокамерах</t>
  </si>
  <si>
    <t>Обращение</t>
  </si>
  <si>
    <t>с ТКО</t>
  </si>
  <si>
    <t>Разовый</t>
  </si>
  <si>
    <t>сбор</t>
  </si>
  <si>
    <t>(блок вызова)</t>
  </si>
  <si>
    <t>Ремонт лебедки лифта (П.№1 груз)</t>
  </si>
  <si>
    <t>Замена торсионной пружины шлагбаума КПП № 1</t>
  </si>
  <si>
    <t>Замена кнопки открывания шлагбаума КПП № 1</t>
  </si>
  <si>
    <t>Освещение внешнего периметра (сек.1-12)</t>
  </si>
  <si>
    <t>Остаток д/ср-в:" Размещение оборудов.связи"</t>
  </si>
  <si>
    <t>п.4=п.1+п.2-п.3;  п.6=п.2-п.5;  п.7=п.3-п.5;  п.II=п.I+п.7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</si>
</sst>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6" xfId="0" applyFont="1" applyBorder="1"/>
    <xf numFmtId="0" fontId="4" fillId="0" borderId="21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38" xfId="0" applyFont="1" applyBorder="1"/>
    <xf numFmtId="0" fontId="4" fillId="0" borderId="39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/>
    <xf numFmtId="0" fontId="4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6" fillId="0" borderId="38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38" xfId="0" applyFont="1" applyBorder="1"/>
    <xf numFmtId="2" fontId="7" fillId="0" borderId="43" xfId="0" applyNumberFormat="1" applyFont="1" applyBorder="1" applyAlignment="1">
      <alignment horizontal="center"/>
    </xf>
    <xf numFmtId="0" fontId="7" fillId="0" borderId="39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38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28" xfId="0" applyFont="1" applyBorder="1"/>
    <xf numFmtId="2" fontId="7" fillId="0" borderId="44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39" xfId="0" applyFont="1" applyBorder="1"/>
    <xf numFmtId="0" fontId="7" fillId="0" borderId="46" xfId="0" applyFont="1" applyBorder="1"/>
    <xf numFmtId="0" fontId="4" fillId="0" borderId="22" xfId="0" applyFont="1" applyBorder="1"/>
    <xf numFmtId="0" fontId="4" fillId="0" borderId="47" xfId="0" applyFont="1" applyBorder="1" applyAlignment="1">
      <alignment horizontal="center"/>
    </xf>
    <xf numFmtId="0" fontId="7" fillId="0" borderId="47" xfId="0" applyFont="1" applyBorder="1"/>
    <xf numFmtId="0" fontId="4" fillId="0" borderId="48" xfId="0" applyFont="1" applyBorder="1"/>
    <xf numFmtId="0" fontId="4" fillId="0" borderId="49" xfId="0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3" xfId="0" applyFont="1" applyBorder="1"/>
    <xf numFmtId="0" fontId="3" fillId="0" borderId="14" xfId="0" applyFont="1" applyBorder="1"/>
    <xf numFmtId="2" fontId="5" fillId="0" borderId="34" xfId="0" applyNumberFormat="1" applyFont="1" applyBorder="1"/>
    <xf numFmtId="0" fontId="3" fillId="0" borderId="34" xfId="0" applyFont="1" applyBorder="1"/>
    <xf numFmtId="0" fontId="3" fillId="0" borderId="35" xfId="0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0" fontId="8" fillId="0" borderId="14" xfId="0" applyFont="1" applyBorder="1"/>
    <xf numFmtId="0" fontId="3" fillId="0" borderId="40" xfId="0" applyFont="1" applyBorder="1"/>
    <xf numFmtId="0" fontId="3" fillId="0" borderId="41" xfId="0" applyFont="1" applyBorder="1"/>
    <xf numFmtId="2" fontId="3" fillId="0" borderId="41" xfId="0" applyNumberFormat="1" applyFont="1" applyBorder="1"/>
    <xf numFmtId="2" fontId="3" fillId="0" borderId="42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3" fillId="2" borderId="34" xfId="0" applyFont="1" applyFill="1" applyBorder="1"/>
    <xf numFmtId="2" fontId="3" fillId="2" borderId="34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5" xfId="0" applyFont="1" applyFill="1" applyBorder="1"/>
    <xf numFmtId="0" fontId="4" fillId="0" borderId="0" xfId="0" applyFont="1" applyAlignment="1">
      <alignment horizontal="left"/>
    </xf>
    <xf numFmtId="0" fontId="4" fillId="0" borderId="5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2" fontId="3" fillId="2" borderId="35" xfId="0" applyNumberFormat="1" applyFont="1" applyFill="1" applyBorder="1"/>
    <xf numFmtId="0" fontId="6" fillId="0" borderId="29" xfId="0" applyFont="1" applyBorder="1"/>
    <xf numFmtId="0" fontId="7" fillId="0" borderId="18" xfId="0" applyFont="1" applyBorder="1" applyAlignment="1">
      <alignment horizontal="center"/>
    </xf>
    <xf numFmtId="2" fontId="7" fillId="0" borderId="46" xfId="0" applyNumberFormat="1" applyFont="1" applyBorder="1"/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2" fontId="5" fillId="2" borderId="31" xfId="0" applyNumberFormat="1" applyFont="1" applyFill="1" applyBorder="1"/>
    <xf numFmtId="0" fontId="3" fillId="2" borderId="0" xfId="0" applyFont="1" applyFill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2" fontId="0" fillId="0" borderId="0" xfId="0" applyNumberFormat="1" applyBorder="1"/>
    <xf numFmtId="0" fontId="3" fillId="0" borderId="0" xfId="0" applyFont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2" fontId="3" fillId="0" borderId="0" xfId="0" applyNumberFormat="1" applyFont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165" fontId="0" fillId="0" borderId="0" xfId="0" applyNumberFormat="1" applyBorder="1"/>
    <xf numFmtId="0" fontId="8" fillId="0" borderId="0" xfId="0" applyFont="1" applyBorder="1"/>
    <xf numFmtId="164" fontId="5" fillId="0" borderId="0" xfId="0" applyNumberFormat="1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7" fillId="2" borderId="28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33" xfId="0" applyFont="1" applyFill="1" applyBorder="1"/>
    <xf numFmtId="0" fontId="3" fillId="2" borderId="14" xfId="0" applyFont="1" applyFill="1" applyBorder="1"/>
    <xf numFmtId="0" fontId="4" fillId="2" borderId="28" xfId="0" applyFont="1" applyFill="1" applyBorder="1"/>
    <xf numFmtId="0" fontId="7" fillId="2" borderId="38" xfId="0" applyFont="1" applyFill="1" applyBorder="1"/>
    <xf numFmtId="0" fontId="4" fillId="2" borderId="39" xfId="0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67EB-AFC5-41E9-BA9A-FBD8664AA7D4}">
  <sheetPr>
    <pageSetUpPr fitToPage="1"/>
  </sheetPr>
  <dimension ref="A1:AM214"/>
  <sheetViews>
    <sheetView workbookViewId="0">
      <selection activeCell="A4" sqref="A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2.7109375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5.7109375" customWidth="1"/>
    <col min="13" max="13" width="12.85546875" customWidth="1"/>
    <col min="14" max="15" width="12.140625" customWidth="1"/>
    <col min="16" max="17" width="11.140625" customWidth="1"/>
    <col min="18" max="18" width="12.42578125" customWidth="1"/>
    <col min="19" max="19" width="13.42578125" customWidth="1"/>
    <col min="23" max="23" width="11.85546875" bestFit="1" customWidth="1"/>
    <col min="258" max="258" width="23.140625" customWidth="1"/>
    <col min="259" max="259" width="42.85546875" customWidth="1"/>
    <col min="261" max="261" width="11.28515625" customWidth="1"/>
    <col min="262" max="262" width="12.85546875" customWidth="1"/>
    <col min="263" max="263" width="12.140625" customWidth="1"/>
    <col min="264" max="264" width="11.7109375" customWidth="1"/>
    <col min="265" max="265" width="11.42578125" customWidth="1"/>
    <col min="266" max="266" width="12.7109375" customWidth="1"/>
    <col min="267" max="267" width="4.140625" customWidth="1"/>
    <col min="268" max="268" width="45.28515625" customWidth="1"/>
    <col min="269" max="269" width="14.85546875" customWidth="1"/>
    <col min="270" max="270" width="12.28515625" customWidth="1"/>
    <col min="271" max="272" width="11.140625" customWidth="1"/>
    <col min="273" max="273" width="12.42578125" customWidth="1"/>
    <col min="274" max="274" width="11.42578125" customWidth="1"/>
    <col min="275" max="275" width="13.5703125" customWidth="1"/>
    <col min="514" max="514" width="23.140625" customWidth="1"/>
    <col min="515" max="515" width="42.85546875" customWidth="1"/>
    <col min="517" max="517" width="11.28515625" customWidth="1"/>
    <col min="518" max="518" width="12.85546875" customWidth="1"/>
    <col min="519" max="519" width="12.140625" customWidth="1"/>
    <col min="520" max="520" width="11.7109375" customWidth="1"/>
    <col min="521" max="521" width="11.42578125" customWidth="1"/>
    <col min="522" max="522" width="12.7109375" customWidth="1"/>
    <col min="523" max="523" width="4.140625" customWidth="1"/>
    <col min="524" max="524" width="45.28515625" customWidth="1"/>
    <col min="525" max="525" width="14.85546875" customWidth="1"/>
    <col min="526" max="526" width="12.28515625" customWidth="1"/>
    <col min="527" max="528" width="11.140625" customWidth="1"/>
    <col min="529" max="529" width="12.42578125" customWidth="1"/>
    <col min="530" max="530" width="11.42578125" customWidth="1"/>
    <col min="531" max="531" width="13.5703125" customWidth="1"/>
    <col min="770" max="770" width="23.140625" customWidth="1"/>
    <col min="771" max="771" width="42.85546875" customWidth="1"/>
    <col min="773" max="773" width="11.28515625" customWidth="1"/>
    <col min="774" max="774" width="12.85546875" customWidth="1"/>
    <col min="775" max="775" width="12.140625" customWidth="1"/>
    <col min="776" max="776" width="11.7109375" customWidth="1"/>
    <col min="777" max="777" width="11.42578125" customWidth="1"/>
    <col min="778" max="778" width="12.7109375" customWidth="1"/>
    <col min="779" max="779" width="4.140625" customWidth="1"/>
    <col min="780" max="780" width="45.28515625" customWidth="1"/>
    <col min="781" max="781" width="14.85546875" customWidth="1"/>
    <col min="782" max="782" width="12.28515625" customWidth="1"/>
    <col min="783" max="784" width="11.140625" customWidth="1"/>
    <col min="785" max="785" width="12.42578125" customWidth="1"/>
    <col min="786" max="786" width="11.42578125" customWidth="1"/>
    <col min="787" max="787" width="13.5703125" customWidth="1"/>
    <col min="1026" max="1026" width="23.140625" customWidth="1"/>
    <col min="1027" max="1027" width="42.85546875" customWidth="1"/>
    <col min="1029" max="1029" width="11.28515625" customWidth="1"/>
    <col min="1030" max="1030" width="12.85546875" customWidth="1"/>
    <col min="1031" max="1031" width="12.140625" customWidth="1"/>
    <col min="1032" max="1032" width="11.7109375" customWidth="1"/>
    <col min="1033" max="1033" width="11.42578125" customWidth="1"/>
    <col min="1034" max="1034" width="12.7109375" customWidth="1"/>
    <col min="1035" max="1035" width="4.140625" customWidth="1"/>
    <col min="1036" max="1036" width="45.28515625" customWidth="1"/>
    <col min="1037" max="1037" width="14.85546875" customWidth="1"/>
    <col min="1038" max="1038" width="12.28515625" customWidth="1"/>
    <col min="1039" max="1040" width="11.140625" customWidth="1"/>
    <col min="1041" max="1041" width="12.42578125" customWidth="1"/>
    <col min="1042" max="1042" width="11.42578125" customWidth="1"/>
    <col min="1043" max="1043" width="13.5703125" customWidth="1"/>
    <col min="1282" max="1282" width="23.140625" customWidth="1"/>
    <col min="1283" max="1283" width="42.85546875" customWidth="1"/>
    <col min="1285" max="1285" width="11.28515625" customWidth="1"/>
    <col min="1286" max="1286" width="12.85546875" customWidth="1"/>
    <col min="1287" max="1287" width="12.140625" customWidth="1"/>
    <col min="1288" max="1288" width="11.7109375" customWidth="1"/>
    <col min="1289" max="1289" width="11.42578125" customWidth="1"/>
    <col min="1290" max="1290" width="12.7109375" customWidth="1"/>
    <col min="1291" max="1291" width="4.140625" customWidth="1"/>
    <col min="1292" max="1292" width="45.28515625" customWidth="1"/>
    <col min="1293" max="1293" width="14.85546875" customWidth="1"/>
    <col min="1294" max="1294" width="12.28515625" customWidth="1"/>
    <col min="1295" max="1296" width="11.140625" customWidth="1"/>
    <col min="1297" max="1297" width="12.42578125" customWidth="1"/>
    <col min="1298" max="1298" width="11.42578125" customWidth="1"/>
    <col min="1299" max="1299" width="13.5703125" customWidth="1"/>
    <col min="1538" max="1538" width="23.140625" customWidth="1"/>
    <col min="1539" max="1539" width="42.85546875" customWidth="1"/>
    <col min="1541" max="1541" width="11.28515625" customWidth="1"/>
    <col min="1542" max="1542" width="12.85546875" customWidth="1"/>
    <col min="1543" max="1543" width="12.140625" customWidth="1"/>
    <col min="1544" max="1544" width="11.7109375" customWidth="1"/>
    <col min="1545" max="1545" width="11.42578125" customWidth="1"/>
    <col min="1546" max="1546" width="12.7109375" customWidth="1"/>
    <col min="1547" max="1547" width="4.140625" customWidth="1"/>
    <col min="1548" max="1548" width="45.28515625" customWidth="1"/>
    <col min="1549" max="1549" width="14.85546875" customWidth="1"/>
    <col min="1550" max="1550" width="12.28515625" customWidth="1"/>
    <col min="1551" max="1552" width="11.140625" customWidth="1"/>
    <col min="1553" max="1553" width="12.42578125" customWidth="1"/>
    <col min="1554" max="1554" width="11.42578125" customWidth="1"/>
    <col min="1555" max="1555" width="13.5703125" customWidth="1"/>
    <col min="1794" max="1794" width="23.140625" customWidth="1"/>
    <col min="1795" max="1795" width="42.85546875" customWidth="1"/>
    <col min="1797" max="1797" width="11.28515625" customWidth="1"/>
    <col min="1798" max="1798" width="12.85546875" customWidth="1"/>
    <col min="1799" max="1799" width="12.140625" customWidth="1"/>
    <col min="1800" max="1800" width="11.7109375" customWidth="1"/>
    <col min="1801" max="1801" width="11.42578125" customWidth="1"/>
    <col min="1802" max="1802" width="12.7109375" customWidth="1"/>
    <col min="1803" max="1803" width="4.140625" customWidth="1"/>
    <col min="1804" max="1804" width="45.28515625" customWidth="1"/>
    <col min="1805" max="1805" width="14.85546875" customWidth="1"/>
    <col min="1806" max="1806" width="12.28515625" customWidth="1"/>
    <col min="1807" max="1808" width="11.140625" customWidth="1"/>
    <col min="1809" max="1809" width="12.42578125" customWidth="1"/>
    <col min="1810" max="1810" width="11.42578125" customWidth="1"/>
    <col min="1811" max="1811" width="13.5703125" customWidth="1"/>
    <col min="2050" max="2050" width="23.140625" customWidth="1"/>
    <col min="2051" max="2051" width="42.85546875" customWidth="1"/>
    <col min="2053" max="2053" width="11.28515625" customWidth="1"/>
    <col min="2054" max="2054" width="12.85546875" customWidth="1"/>
    <col min="2055" max="2055" width="12.140625" customWidth="1"/>
    <col min="2056" max="2056" width="11.7109375" customWidth="1"/>
    <col min="2057" max="2057" width="11.42578125" customWidth="1"/>
    <col min="2058" max="2058" width="12.7109375" customWidth="1"/>
    <col min="2059" max="2059" width="4.140625" customWidth="1"/>
    <col min="2060" max="2060" width="45.28515625" customWidth="1"/>
    <col min="2061" max="2061" width="14.85546875" customWidth="1"/>
    <col min="2062" max="2062" width="12.28515625" customWidth="1"/>
    <col min="2063" max="2064" width="11.140625" customWidth="1"/>
    <col min="2065" max="2065" width="12.42578125" customWidth="1"/>
    <col min="2066" max="2066" width="11.42578125" customWidth="1"/>
    <col min="2067" max="2067" width="13.5703125" customWidth="1"/>
    <col min="2306" max="2306" width="23.140625" customWidth="1"/>
    <col min="2307" max="2307" width="42.85546875" customWidth="1"/>
    <col min="2309" max="2309" width="11.28515625" customWidth="1"/>
    <col min="2310" max="2310" width="12.85546875" customWidth="1"/>
    <col min="2311" max="2311" width="12.140625" customWidth="1"/>
    <col min="2312" max="2312" width="11.7109375" customWidth="1"/>
    <col min="2313" max="2313" width="11.42578125" customWidth="1"/>
    <col min="2314" max="2314" width="12.7109375" customWidth="1"/>
    <col min="2315" max="2315" width="4.140625" customWidth="1"/>
    <col min="2316" max="2316" width="45.28515625" customWidth="1"/>
    <col min="2317" max="2317" width="14.85546875" customWidth="1"/>
    <col min="2318" max="2318" width="12.28515625" customWidth="1"/>
    <col min="2319" max="2320" width="11.140625" customWidth="1"/>
    <col min="2321" max="2321" width="12.42578125" customWidth="1"/>
    <col min="2322" max="2322" width="11.42578125" customWidth="1"/>
    <col min="2323" max="2323" width="13.5703125" customWidth="1"/>
    <col min="2562" max="2562" width="23.140625" customWidth="1"/>
    <col min="2563" max="2563" width="42.85546875" customWidth="1"/>
    <col min="2565" max="2565" width="11.28515625" customWidth="1"/>
    <col min="2566" max="2566" width="12.85546875" customWidth="1"/>
    <col min="2567" max="2567" width="12.140625" customWidth="1"/>
    <col min="2568" max="2568" width="11.7109375" customWidth="1"/>
    <col min="2569" max="2569" width="11.42578125" customWidth="1"/>
    <col min="2570" max="2570" width="12.7109375" customWidth="1"/>
    <col min="2571" max="2571" width="4.140625" customWidth="1"/>
    <col min="2572" max="2572" width="45.28515625" customWidth="1"/>
    <col min="2573" max="2573" width="14.85546875" customWidth="1"/>
    <col min="2574" max="2574" width="12.28515625" customWidth="1"/>
    <col min="2575" max="2576" width="11.140625" customWidth="1"/>
    <col min="2577" max="2577" width="12.42578125" customWidth="1"/>
    <col min="2578" max="2578" width="11.42578125" customWidth="1"/>
    <col min="2579" max="2579" width="13.5703125" customWidth="1"/>
    <col min="2818" max="2818" width="23.140625" customWidth="1"/>
    <col min="2819" max="2819" width="42.85546875" customWidth="1"/>
    <col min="2821" max="2821" width="11.28515625" customWidth="1"/>
    <col min="2822" max="2822" width="12.85546875" customWidth="1"/>
    <col min="2823" max="2823" width="12.140625" customWidth="1"/>
    <col min="2824" max="2824" width="11.7109375" customWidth="1"/>
    <col min="2825" max="2825" width="11.42578125" customWidth="1"/>
    <col min="2826" max="2826" width="12.7109375" customWidth="1"/>
    <col min="2827" max="2827" width="4.140625" customWidth="1"/>
    <col min="2828" max="2828" width="45.28515625" customWidth="1"/>
    <col min="2829" max="2829" width="14.85546875" customWidth="1"/>
    <col min="2830" max="2830" width="12.28515625" customWidth="1"/>
    <col min="2831" max="2832" width="11.140625" customWidth="1"/>
    <col min="2833" max="2833" width="12.42578125" customWidth="1"/>
    <col min="2834" max="2834" width="11.42578125" customWidth="1"/>
    <col min="2835" max="2835" width="13.5703125" customWidth="1"/>
    <col min="3074" max="3074" width="23.140625" customWidth="1"/>
    <col min="3075" max="3075" width="42.85546875" customWidth="1"/>
    <col min="3077" max="3077" width="11.28515625" customWidth="1"/>
    <col min="3078" max="3078" width="12.85546875" customWidth="1"/>
    <col min="3079" max="3079" width="12.140625" customWidth="1"/>
    <col min="3080" max="3080" width="11.7109375" customWidth="1"/>
    <col min="3081" max="3081" width="11.42578125" customWidth="1"/>
    <col min="3082" max="3082" width="12.7109375" customWidth="1"/>
    <col min="3083" max="3083" width="4.140625" customWidth="1"/>
    <col min="3084" max="3084" width="45.28515625" customWidth="1"/>
    <col min="3085" max="3085" width="14.85546875" customWidth="1"/>
    <col min="3086" max="3086" width="12.28515625" customWidth="1"/>
    <col min="3087" max="3088" width="11.140625" customWidth="1"/>
    <col min="3089" max="3089" width="12.42578125" customWidth="1"/>
    <col min="3090" max="3090" width="11.42578125" customWidth="1"/>
    <col min="3091" max="3091" width="13.5703125" customWidth="1"/>
    <col min="3330" max="3330" width="23.140625" customWidth="1"/>
    <col min="3331" max="3331" width="42.85546875" customWidth="1"/>
    <col min="3333" max="3333" width="11.28515625" customWidth="1"/>
    <col min="3334" max="3334" width="12.85546875" customWidth="1"/>
    <col min="3335" max="3335" width="12.140625" customWidth="1"/>
    <col min="3336" max="3336" width="11.7109375" customWidth="1"/>
    <col min="3337" max="3337" width="11.42578125" customWidth="1"/>
    <col min="3338" max="3338" width="12.7109375" customWidth="1"/>
    <col min="3339" max="3339" width="4.140625" customWidth="1"/>
    <col min="3340" max="3340" width="45.28515625" customWidth="1"/>
    <col min="3341" max="3341" width="14.85546875" customWidth="1"/>
    <col min="3342" max="3342" width="12.28515625" customWidth="1"/>
    <col min="3343" max="3344" width="11.140625" customWidth="1"/>
    <col min="3345" max="3345" width="12.42578125" customWidth="1"/>
    <col min="3346" max="3346" width="11.42578125" customWidth="1"/>
    <col min="3347" max="3347" width="13.5703125" customWidth="1"/>
    <col min="3586" max="3586" width="23.140625" customWidth="1"/>
    <col min="3587" max="3587" width="42.85546875" customWidth="1"/>
    <col min="3589" max="3589" width="11.28515625" customWidth="1"/>
    <col min="3590" max="3590" width="12.85546875" customWidth="1"/>
    <col min="3591" max="3591" width="12.140625" customWidth="1"/>
    <col min="3592" max="3592" width="11.7109375" customWidth="1"/>
    <col min="3593" max="3593" width="11.42578125" customWidth="1"/>
    <col min="3594" max="3594" width="12.7109375" customWidth="1"/>
    <col min="3595" max="3595" width="4.140625" customWidth="1"/>
    <col min="3596" max="3596" width="45.28515625" customWidth="1"/>
    <col min="3597" max="3597" width="14.85546875" customWidth="1"/>
    <col min="3598" max="3598" width="12.28515625" customWidth="1"/>
    <col min="3599" max="3600" width="11.140625" customWidth="1"/>
    <col min="3601" max="3601" width="12.42578125" customWidth="1"/>
    <col min="3602" max="3602" width="11.42578125" customWidth="1"/>
    <col min="3603" max="3603" width="13.5703125" customWidth="1"/>
    <col min="3842" max="3842" width="23.140625" customWidth="1"/>
    <col min="3843" max="3843" width="42.85546875" customWidth="1"/>
    <col min="3845" max="3845" width="11.28515625" customWidth="1"/>
    <col min="3846" max="3846" width="12.85546875" customWidth="1"/>
    <col min="3847" max="3847" width="12.140625" customWidth="1"/>
    <col min="3848" max="3848" width="11.7109375" customWidth="1"/>
    <col min="3849" max="3849" width="11.42578125" customWidth="1"/>
    <col min="3850" max="3850" width="12.7109375" customWidth="1"/>
    <col min="3851" max="3851" width="4.140625" customWidth="1"/>
    <col min="3852" max="3852" width="45.28515625" customWidth="1"/>
    <col min="3853" max="3853" width="14.85546875" customWidth="1"/>
    <col min="3854" max="3854" width="12.28515625" customWidth="1"/>
    <col min="3855" max="3856" width="11.140625" customWidth="1"/>
    <col min="3857" max="3857" width="12.42578125" customWidth="1"/>
    <col min="3858" max="3858" width="11.42578125" customWidth="1"/>
    <col min="3859" max="3859" width="13.5703125" customWidth="1"/>
    <col min="4098" max="4098" width="23.140625" customWidth="1"/>
    <col min="4099" max="4099" width="42.85546875" customWidth="1"/>
    <col min="4101" max="4101" width="11.28515625" customWidth="1"/>
    <col min="4102" max="4102" width="12.85546875" customWidth="1"/>
    <col min="4103" max="4103" width="12.140625" customWidth="1"/>
    <col min="4104" max="4104" width="11.7109375" customWidth="1"/>
    <col min="4105" max="4105" width="11.42578125" customWidth="1"/>
    <col min="4106" max="4106" width="12.7109375" customWidth="1"/>
    <col min="4107" max="4107" width="4.140625" customWidth="1"/>
    <col min="4108" max="4108" width="45.28515625" customWidth="1"/>
    <col min="4109" max="4109" width="14.85546875" customWidth="1"/>
    <col min="4110" max="4110" width="12.28515625" customWidth="1"/>
    <col min="4111" max="4112" width="11.140625" customWidth="1"/>
    <col min="4113" max="4113" width="12.42578125" customWidth="1"/>
    <col min="4114" max="4114" width="11.42578125" customWidth="1"/>
    <col min="4115" max="4115" width="13.5703125" customWidth="1"/>
    <col min="4354" max="4354" width="23.140625" customWidth="1"/>
    <col min="4355" max="4355" width="42.85546875" customWidth="1"/>
    <col min="4357" max="4357" width="11.28515625" customWidth="1"/>
    <col min="4358" max="4358" width="12.85546875" customWidth="1"/>
    <col min="4359" max="4359" width="12.140625" customWidth="1"/>
    <col min="4360" max="4360" width="11.7109375" customWidth="1"/>
    <col min="4361" max="4361" width="11.42578125" customWidth="1"/>
    <col min="4362" max="4362" width="12.7109375" customWidth="1"/>
    <col min="4363" max="4363" width="4.140625" customWidth="1"/>
    <col min="4364" max="4364" width="45.28515625" customWidth="1"/>
    <col min="4365" max="4365" width="14.85546875" customWidth="1"/>
    <col min="4366" max="4366" width="12.28515625" customWidth="1"/>
    <col min="4367" max="4368" width="11.140625" customWidth="1"/>
    <col min="4369" max="4369" width="12.42578125" customWidth="1"/>
    <col min="4370" max="4370" width="11.42578125" customWidth="1"/>
    <col min="4371" max="4371" width="13.5703125" customWidth="1"/>
    <col min="4610" max="4610" width="23.140625" customWidth="1"/>
    <col min="4611" max="4611" width="42.85546875" customWidth="1"/>
    <col min="4613" max="4613" width="11.28515625" customWidth="1"/>
    <col min="4614" max="4614" width="12.85546875" customWidth="1"/>
    <col min="4615" max="4615" width="12.140625" customWidth="1"/>
    <col min="4616" max="4616" width="11.7109375" customWidth="1"/>
    <col min="4617" max="4617" width="11.42578125" customWidth="1"/>
    <col min="4618" max="4618" width="12.7109375" customWidth="1"/>
    <col min="4619" max="4619" width="4.140625" customWidth="1"/>
    <col min="4620" max="4620" width="45.28515625" customWidth="1"/>
    <col min="4621" max="4621" width="14.85546875" customWidth="1"/>
    <col min="4622" max="4622" width="12.28515625" customWidth="1"/>
    <col min="4623" max="4624" width="11.140625" customWidth="1"/>
    <col min="4625" max="4625" width="12.42578125" customWidth="1"/>
    <col min="4626" max="4626" width="11.42578125" customWidth="1"/>
    <col min="4627" max="4627" width="13.5703125" customWidth="1"/>
    <col min="4866" max="4866" width="23.140625" customWidth="1"/>
    <col min="4867" max="4867" width="42.85546875" customWidth="1"/>
    <col min="4869" max="4869" width="11.28515625" customWidth="1"/>
    <col min="4870" max="4870" width="12.85546875" customWidth="1"/>
    <col min="4871" max="4871" width="12.140625" customWidth="1"/>
    <col min="4872" max="4872" width="11.7109375" customWidth="1"/>
    <col min="4873" max="4873" width="11.42578125" customWidth="1"/>
    <col min="4874" max="4874" width="12.7109375" customWidth="1"/>
    <col min="4875" max="4875" width="4.140625" customWidth="1"/>
    <col min="4876" max="4876" width="45.28515625" customWidth="1"/>
    <col min="4877" max="4877" width="14.85546875" customWidth="1"/>
    <col min="4878" max="4878" width="12.28515625" customWidth="1"/>
    <col min="4879" max="4880" width="11.140625" customWidth="1"/>
    <col min="4881" max="4881" width="12.42578125" customWidth="1"/>
    <col min="4882" max="4882" width="11.42578125" customWidth="1"/>
    <col min="4883" max="4883" width="13.5703125" customWidth="1"/>
    <col min="5122" max="5122" width="23.140625" customWidth="1"/>
    <col min="5123" max="5123" width="42.85546875" customWidth="1"/>
    <col min="5125" max="5125" width="11.28515625" customWidth="1"/>
    <col min="5126" max="5126" width="12.85546875" customWidth="1"/>
    <col min="5127" max="5127" width="12.140625" customWidth="1"/>
    <col min="5128" max="5128" width="11.7109375" customWidth="1"/>
    <col min="5129" max="5129" width="11.42578125" customWidth="1"/>
    <col min="5130" max="5130" width="12.7109375" customWidth="1"/>
    <col min="5131" max="5131" width="4.140625" customWidth="1"/>
    <col min="5132" max="5132" width="45.28515625" customWidth="1"/>
    <col min="5133" max="5133" width="14.85546875" customWidth="1"/>
    <col min="5134" max="5134" width="12.28515625" customWidth="1"/>
    <col min="5135" max="5136" width="11.140625" customWidth="1"/>
    <col min="5137" max="5137" width="12.42578125" customWidth="1"/>
    <col min="5138" max="5138" width="11.42578125" customWidth="1"/>
    <col min="5139" max="5139" width="13.5703125" customWidth="1"/>
    <col min="5378" max="5378" width="23.140625" customWidth="1"/>
    <col min="5379" max="5379" width="42.85546875" customWidth="1"/>
    <col min="5381" max="5381" width="11.28515625" customWidth="1"/>
    <col min="5382" max="5382" width="12.85546875" customWidth="1"/>
    <col min="5383" max="5383" width="12.140625" customWidth="1"/>
    <col min="5384" max="5384" width="11.7109375" customWidth="1"/>
    <col min="5385" max="5385" width="11.42578125" customWidth="1"/>
    <col min="5386" max="5386" width="12.7109375" customWidth="1"/>
    <col min="5387" max="5387" width="4.140625" customWidth="1"/>
    <col min="5388" max="5388" width="45.28515625" customWidth="1"/>
    <col min="5389" max="5389" width="14.85546875" customWidth="1"/>
    <col min="5390" max="5390" width="12.28515625" customWidth="1"/>
    <col min="5391" max="5392" width="11.140625" customWidth="1"/>
    <col min="5393" max="5393" width="12.42578125" customWidth="1"/>
    <col min="5394" max="5394" width="11.42578125" customWidth="1"/>
    <col min="5395" max="5395" width="13.5703125" customWidth="1"/>
    <col min="5634" max="5634" width="23.140625" customWidth="1"/>
    <col min="5635" max="5635" width="42.85546875" customWidth="1"/>
    <col min="5637" max="5637" width="11.28515625" customWidth="1"/>
    <col min="5638" max="5638" width="12.85546875" customWidth="1"/>
    <col min="5639" max="5639" width="12.140625" customWidth="1"/>
    <col min="5640" max="5640" width="11.7109375" customWidth="1"/>
    <col min="5641" max="5641" width="11.42578125" customWidth="1"/>
    <col min="5642" max="5642" width="12.7109375" customWidth="1"/>
    <col min="5643" max="5643" width="4.140625" customWidth="1"/>
    <col min="5644" max="5644" width="45.28515625" customWidth="1"/>
    <col min="5645" max="5645" width="14.85546875" customWidth="1"/>
    <col min="5646" max="5646" width="12.28515625" customWidth="1"/>
    <col min="5647" max="5648" width="11.140625" customWidth="1"/>
    <col min="5649" max="5649" width="12.42578125" customWidth="1"/>
    <col min="5650" max="5650" width="11.42578125" customWidth="1"/>
    <col min="5651" max="5651" width="13.5703125" customWidth="1"/>
    <col min="5890" max="5890" width="23.140625" customWidth="1"/>
    <col min="5891" max="5891" width="42.85546875" customWidth="1"/>
    <col min="5893" max="5893" width="11.28515625" customWidth="1"/>
    <col min="5894" max="5894" width="12.85546875" customWidth="1"/>
    <col min="5895" max="5895" width="12.140625" customWidth="1"/>
    <col min="5896" max="5896" width="11.7109375" customWidth="1"/>
    <col min="5897" max="5897" width="11.42578125" customWidth="1"/>
    <col min="5898" max="5898" width="12.7109375" customWidth="1"/>
    <col min="5899" max="5899" width="4.140625" customWidth="1"/>
    <col min="5900" max="5900" width="45.28515625" customWidth="1"/>
    <col min="5901" max="5901" width="14.85546875" customWidth="1"/>
    <col min="5902" max="5902" width="12.28515625" customWidth="1"/>
    <col min="5903" max="5904" width="11.140625" customWidth="1"/>
    <col min="5905" max="5905" width="12.42578125" customWidth="1"/>
    <col min="5906" max="5906" width="11.42578125" customWidth="1"/>
    <col min="5907" max="5907" width="13.5703125" customWidth="1"/>
    <col min="6146" max="6146" width="23.140625" customWidth="1"/>
    <col min="6147" max="6147" width="42.85546875" customWidth="1"/>
    <col min="6149" max="6149" width="11.28515625" customWidth="1"/>
    <col min="6150" max="6150" width="12.85546875" customWidth="1"/>
    <col min="6151" max="6151" width="12.140625" customWidth="1"/>
    <col min="6152" max="6152" width="11.7109375" customWidth="1"/>
    <col min="6153" max="6153" width="11.42578125" customWidth="1"/>
    <col min="6154" max="6154" width="12.7109375" customWidth="1"/>
    <col min="6155" max="6155" width="4.140625" customWidth="1"/>
    <col min="6156" max="6156" width="45.28515625" customWidth="1"/>
    <col min="6157" max="6157" width="14.85546875" customWidth="1"/>
    <col min="6158" max="6158" width="12.28515625" customWidth="1"/>
    <col min="6159" max="6160" width="11.140625" customWidth="1"/>
    <col min="6161" max="6161" width="12.42578125" customWidth="1"/>
    <col min="6162" max="6162" width="11.42578125" customWidth="1"/>
    <col min="6163" max="6163" width="13.5703125" customWidth="1"/>
    <col min="6402" max="6402" width="23.140625" customWidth="1"/>
    <col min="6403" max="6403" width="42.85546875" customWidth="1"/>
    <col min="6405" max="6405" width="11.28515625" customWidth="1"/>
    <col min="6406" max="6406" width="12.85546875" customWidth="1"/>
    <col min="6407" max="6407" width="12.140625" customWidth="1"/>
    <col min="6408" max="6408" width="11.7109375" customWidth="1"/>
    <col min="6409" max="6409" width="11.42578125" customWidth="1"/>
    <col min="6410" max="6410" width="12.7109375" customWidth="1"/>
    <col min="6411" max="6411" width="4.140625" customWidth="1"/>
    <col min="6412" max="6412" width="45.28515625" customWidth="1"/>
    <col min="6413" max="6413" width="14.85546875" customWidth="1"/>
    <col min="6414" max="6414" width="12.28515625" customWidth="1"/>
    <col min="6415" max="6416" width="11.140625" customWidth="1"/>
    <col min="6417" max="6417" width="12.42578125" customWidth="1"/>
    <col min="6418" max="6418" width="11.42578125" customWidth="1"/>
    <col min="6419" max="6419" width="13.5703125" customWidth="1"/>
    <col min="6658" max="6658" width="23.140625" customWidth="1"/>
    <col min="6659" max="6659" width="42.85546875" customWidth="1"/>
    <col min="6661" max="6661" width="11.28515625" customWidth="1"/>
    <col min="6662" max="6662" width="12.85546875" customWidth="1"/>
    <col min="6663" max="6663" width="12.140625" customWidth="1"/>
    <col min="6664" max="6664" width="11.7109375" customWidth="1"/>
    <col min="6665" max="6665" width="11.42578125" customWidth="1"/>
    <col min="6666" max="6666" width="12.7109375" customWidth="1"/>
    <col min="6667" max="6667" width="4.140625" customWidth="1"/>
    <col min="6668" max="6668" width="45.28515625" customWidth="1"/>
    <col min="6669" max="6669" width="14.85546875" customWidth="1"/>
    <col min="6670" max="6670" width="12.28515625" customWidth="1"/>
    <col min="6671" max="6672" width="11.140625" customWidth="1"/>
    <col min="6673" max="6673" width="12.42578125" customWidth="1"/>
    <col min="6674" max="6674" width="11.42578125" customWidth="1"/>
    <col min="6675" max="6675" width="13.5703125" customWidth="1"/>
    <col min="6914" max="6914" width="23.140625" customWidth="1"/>
    <col min="6915" max="6915" width="42.85546875" customWidth="1"/>
    <col min="6917" max="6917" width="11.28515625" customWidth="1"/>
    <col min="6918" max="6918" width="12.85546875" customWidth="1"/>
    <col min="6919" max="6919" width="12.140625" customWidth="1"/>
    <col min="6920" max="6920" width="11.7109375" customWidth="1"/>
    <col min="6921" max="6921" width="11.42578125" customWidth="1"/>
    <col min="6922" max="6922" width="12.7109375" customWidth="1"/>
    <col min="6923" max="6923" width="4.140625" customWidth="1"/>
    <col min="6924" max="6924" width="45.28515625" customWidth="1"/>
    <col min="6925" max="6925" width="14.85546875" customWidth="1"/>
    <col min="6926" max="6926" width="12.28515625" customWidth="1"/>
    <col min="6927" max="6928" width="11.140625" customWidth="1"/>
    <col min="6929" max="6929" width="12.42578125" customWidth="1"/>
    <col min="6930" max="6930" width="11.42578125" customWidth="1"/>
    <col min="6931" max="6931" width="13.5703125" customWidth="1"/>
    <col min="7170" max="7170" width="23.140625" customWidth="1"/>
    <col min="7171" max="7171" width="42.85546875" customWidth="1"/>
    <col min="7173" max="7173" width="11.28515625" customWidth="1"/>
    <col min="7174" max="7174" width="12.85546875" customWidth="1"/>
    <col min="7175" max="7175" width="12.140625" customWidth="1"/>
    <col min="7176" max="7176" width="11.7109375" customWidth="1"/>
    <col min="7177" max="7177" width="11.42578125" customWidth="1"/>
    <col min="7178" max="7178" width="12.7109375" customWidth="1"/>
    <col min="7179" max="7179" width="4.140625" customWidth="1"/>
    <col min="7180" max="7180" width="45.28515625" customWidth="1"/>
    <col min="7181" max="7181" width="14.85546875" customWidth="1"/>
    <col min="7182" max="7182" width="12.28515625" customWidth="1"/>
    <col min="7183" max="7184" width="11.140625" customWidth="1"/>
    <col min="7185" max="7185" width="12.42578125" customWidth="1"/>
    <col min="7186" max="7186" width="11.42578125" customWidth="1"/>
    <col min="7187" max="7187" width="13.5703125" customWidth="1"/>
    <col min="7426" max="7426" width="23.140625" customWidth="1"/>
    <col min="7427" max="7427" width="42.85546875" customWidth="1"/>
    <col min="7429" max="7429" width="11.28515625" customWidth="1"/>
    <col min="7430" max="7430" width="12.85546875" customWidth="1"/>
    <col min="7431" max="7431" width="12.140625" customWidth="1"/>
    <col min="7432" max="7432" width="11.7109375" customWidth="1"/>
    <col min="7433" max="7433" width="11.42578125" customWidth="1"/>
    <col min="7434" max="7434" width="12.7109375" customWidth="1"/>
    <col min="7435" max="7435" width="4.140625" customWidth="1"/>
    <col min="7436" max="7436" width="45.28515625" customWidth="1"/>
    <col min="7437" max="7437" width="14.85546875" customWidth="1"/>
    <col min="7438" max="7438" width="12.28515625" customWidth="1"/>
    <col min="7439" max="7440" width="11.140625" customWidth="1"/>
    <col min="7441" max="7441" width="12.42578125" customWidth="1"/>
    <col min="7442" max="7442" width="11.42578125" customWidth="1"/>
    <col min="7443" max="7443" width="13.5703125" customWidth="1"/>
    <col min="7682" max="7682" width="23.140625" customWidth="1"/>
    <col min="7683" max="7683" width="42.85546875" customWidth="1"/>
    <col min="7685" max="7685" width="11.28515625" customWidth="1"/>
    <col min="7686" max="7686" width="12.85546875" customWidth="1"/>
    <col min="7687" max="7687" width="12.140625" customWidth="1"/>
    <col min="7688" max="7688" width="11.7109375" customWidth="1"/>
    <col min="7689" max="7689" width="11.42578125" customWidth="1"/>
    <col min="7690" max="7690" width="12.7109375" customWidth="1"/>
    <col min="7691" max="7691" width="4.140625" customWidth="1"/>
    <col min="7692" max="7692" width="45.28515625" customWidth="1"/>
    <col min="7693" max="7693" width="14.85546875" customWidth="1"/>
    <col min="7694" max="7694" width="12.28515625" customWidth="1"/>
    <col min="7695" max="7696" width="11.140625" customWidth="1"/>
    <col min="7697" max="7697" width="12.42578125" customWidth="1"/>
    <col min="7698" max="7698" width="11.42578125" customWidth="1"/>
    <col min="7699" max="7699" width="13.5703125" customWidth="1"/>
    <col min="7938" max="7938" width="23.140625" customWidth="1"/>
    <col min="7939" max="7939" width="42.85546875" customWidth="1"/>
    <col min="7941" max="7941" width="11.28515625" customWidth="1"/>
    <col min="7942" max="7942" width="12.85546875" customWidth="1"/>
    <col min="7943" max="7943" width="12.140625" customWidth="1"/>
    <col min="7944" max="7944" width="11.7109375" customWidth="1"/>
    <col min="7945" max="7945" width="11.42578125" customWidth="1"/>
    <col min="7946" max="7946" width="12.7109375" customWidth="1"/>
    <col min="7947" max="7947" width="4.140625" customWidth="1"/>
    <col min="7948" max="7948" width="45.28515625" customWidth="1"/>
    <col min="7949" max="7949" width="14.85546875" customWidth="1"/>
    <col min="7950" max="7950" width="12.28515625" customWidth="1"/>
    <col min="7951" max="7952" width="11.140625" customWidth="1"/>
    <col min="7953" max="7953" width="12.42578125" customWidth="1"/>
    <col min="7954" max="7954" width="11.42578125" customWidth="1"/>
    <col min="7955" max="7955" width="13.5703125" customWidth="1"/>
    <col min="8194" max="8194" width="23.140625" customWidth="1"/>
    <col min="8195" max="8195" width="42.85546875" customWidth="1"/>
    <col min="8197" max="8197" width="11.28515625" customWidth="1"/>
    <col min="8198" max="8198" width="12.85546875" customWidth="1"/>
    <col min="8199" max="8199" width="12.140625" customWidth="1"/>
    <col min="8200" max="8200" width="11.7109375" customWidth="1"/>
    <col min="8201" max="8201" width="11.42578125" customWidth="1"/>
    <col min="8202" max="8202" width="12.7109375" customWidth="1"/>
    <col min="8203" max="8203" width="4.140625" customWidth="1"/>
    <col min="8204" max="8204" width="45.28515625" customWidth="1"/>
    <col min="8205" max="8205" width="14.85546875" customWidth="1"/>
    <col min="8206" max="8206" width="12.28515625" customWidth="1"/>
    <col min="8207" max="8208" width="11.140625" customWidth="1"/>
    <col min="8209" max="8209" width="12.42578125" customWidth="1"/>
    <col min="8210" max="8210" width="11.42578125" customWidth="1"/>
    <col min="8211" max="8211" width="13.5703125" customWidth="1"/>
    <col min="8450" max="8450" width="23.140625" customWidth="1"/>
    <col min="8451" max="8451" width="42.85546875" customWidth="1"/>
    <col min="8453" max="8453" width="11.28515625" customWidth="1"/>
    <col min="8454" max="8454" width="12.85546875" customWidth="1"/>
    <col min="8455" max="8455" width="12.140625" customWidth="1"/>
    <col min="8456" max="8456" width="11.7109375" customWidth="1"/>
    <col min="8457" max="8457" width="11.42578125" customWidth="1"/>
    <col min="8458" max="8458" width="12.7109375" customWidth="1"/>
    <col min="8459" max="8459" width="4.140625" customWidth="1"/>
    <col min="8460" max="8460" width="45.28515625" customWidth="1"/>
    <col min="8461" max="8461" width="14.85546875" customWidth="1"/>
    <col min="8462" max="8462" width="12.28515625" customWidth="1"/>
    <col min="8463" max="8464" width="11.140625" customWidth="1"/>
    <col min="8465" max="8465" width="12.42578125" customWidth="1"/>
    <col min="8466" max="8466" width="11.42578125" customWidth="1"/>
    <col min="8467" max="8467" width="13.5703125" customWidth="1"/>
    <col min="8706" max="8706" width="23.140625" customWidth="1"/>
    <col min="8707" max="8707" width="42.85546875" customWidth="1"/>
    <col min="8709" max="8709" width="11.28515625" customWidth="1"/>
    <col min="8710" max="8710" width="12.85546875" customWidth="1"/>
    <col min="8711" max="8711" width="12.140625" customWidth="1"/>
    <col min="8712" max="8712" width="11.7109375" customWidth="1"/>
    <col min="8713" max="8713" width="11.42578125" customWidth="1"/>
    <col min="8714" max="8714" width="12.7109375" customWidth="1"/>
    <col min="8715" max="8715" width="4.140625" customWidth="1"/>
    <col min="8716" max="8716" width="45.28515625" customWidth="1"/>
    <col min="8717" max="8717" width="14.85546875" customWidth="1"/>
    <col min="8718" max="8718" width="12.28515625" customWidth="1"/>
    <col min="8719" max="8720" width="11.140625" customWidth="1"/>
    <col min="8721" max="8721" width="12.42578125" customWidth="1"/>
    <col min="8722" max="8722" width="11.42578125" customWidth="1"/>
    <col min="8723" max="8723" width="13.5703125" customWidth="1"/>
    <col min="8962" max="8962" width="23.140625" customWidth="1"/>
    <col min="8963" max="8963" width="42.85546875" customWidth="1"/>
    <col min="8965" max="8965" width="11.28515625" customWidth="1"/>
    <col min="8966" max="8966" width="12.85546875" customWidth="1"/>
    <col min="8967" max="8967" width="12.140625" customWidth="1"/>
    <col min="8968" max="8968" width="11.7109375" customWidth="1"/>
    <col min="8969" max="8969" width="11.42578125" customWidth="1"/>
    <col min="8970" max="8970" width="12.7109375" customWidth="1"/>
    <col min="8971" max="8971" width="4.140625" customWidth="1"/>
    <col min="8972" max="8972" width="45.28515625" customWidth="1"/>
    <col min="8973" max="8973" width="14.85546875" customWidth="1"/>
    <col min="8974" max="8974" width="12.28515625" customWidth="1"/>
    <col min="8975" max="8976" width="11.140625" customWidth="1"/>
    <col min="8977" max="8977" width="12.42578125" customWidth="1"/>
    <col min="8978" max="8978" width="11.42578125" customWidth="1"/>
    <col min="8979" max="8979" width="13.5703125" customWidth="1"/>
    <col min="9218" max="9218" width="23.140625" customWidth="1"/>
    <col min="9219" max="9219" width="42.85546875" customWidth="1"/>
    <col min="9221" max="9221" width="11.28515625" customWidth="1"/>
    <col min="9222" max="9222" width="12.85546875" customWidth="1"/>
    <col min="9223" max="9223" width="12.140625" customWidth="1"/>
    <col min="9224" max="9224" width="11.7109375" customWidth="1"/>
    <col min="9225" max="9225" width="11.42578125" customWidth="1"/>
    <col min="9226" max="9226" width="12.7109375" customWidth="1"/>
    <col min="9227" max="9227" width="4.140625" customWidth="1"/>
    <col min="9228" max="9228" width="45.28515625" customWidth="1"/>
    <col min="9229" max="9229" width="14.85546875" customWidth="1"/>
    <col min="9230" max="9230" width="12.28515625" customWidth="1"/>
    <col min="9231" max="9232" width="11.140625" customWidth="1"/>
    <col min="9233" max="9233" width="12.42578125" customWidth="1"/>
    <col min="9234" max="9234" width="11.42578125" customWidth="1"/>
    <col min="9235" max="9235" width="13.5703125" customWidth="1"/>
    <col min="9474" max="9474" width="23.140625" customWidth="1"/>
    <col min="9475" max="9475" width="42.85546875" customWidth="1"/>
    <col min="9477" max="9477" width="11.28515625" customWidth="1"/>
    <col min="9478" max="9478" width="12.85546875" customWidth="1"/>
    <col min="9479" max="9479" width="12.140625" customWidth="1"/>
    <col min="9480" max="9480" width="11.7109375" customWidth="1"/>
    <col min="9481" max="9481" width="11.42578125" customWidth="1"/>
    <col min="9482" max="9482" width="12.7109375" customWidth="1"/>
    <col min="9483" max="9483" width="4.140625" customWidth="1"/>
    <col min="9484" max="9484" width="45.28515625" customWidth="1"/>
    <col min="9485" max="9485" width="14.85546875" customWidth="1"/>
    <col min="9486" max="9486" width="12.28515625" customWidth="1"/>
    <col min="9487" max="9488" width="11.140625" customWidth="1"/>
    <col min="9489" max="9489" width="12.42578125" customWidth="1"/>
    <col min="9490" max="9490" width="11.42578125" customWidth="1"/>
    <col min="9491" max="9491" width="13.5703125" customWidth="1"/>
    <col min="9730" max="9730" width="23.140625" customWidth="1"/>
    <col min="9731" max="9731" width="42.85546875" customWidth="1"/>
    <col min="9733" max="9733" width="11.28515625" customWidth="1"/>
    <col min="9734" max="9734" width="12.85546875" customWidth="1"/>
    <col min="9735" max="9735" width="12.140625" customWidth="1"/>
    <col min="9736" max="9736" width="11.7109375" customWidth="1"/>
    <col min="9737" max="9737" width="11.42578125" customWidth="1"/>
    <col min="9738" max="9738" width="12.7109375" customWidth="1"/>
    <col min="9739" max="9739" width="4.140625" customWidth="1"/>
    <col min="9740" max="9740" width="45.28515625" customWidth="1"/>
    <col min="9741" max="9741" width="14.85546875" customWidth="1"/>
    <col min="9742" max="9742" width="12.28515625" customWidth="1"/>
    <col min="9743" max="9744" width="11.140625" customWidth="1"/>
    <col min="9745" max="9745" width="12.42578125" customWidth="1"/>
    <col min="9746" max="9746" width="11.42578125" customWidth="1"/>
    <col min="9747" max="9747" width="13.5703125" customWidth="1"/>
    <col min="9986" max="9986" width="23.140625" customWidth="1"/>
    <col min="9987" max="9987" width="42.85546875" customWidth="1"/>
    <col min="9989" max="9989" width="11.28515625" customWidth="1"/>
    <col min="9990" max="9990" width="12.85546875" customWidth="1"/>
    <col min="9991" max="9991" width="12.140625" customWidth="1"/>
    <col min="9992" max="9992" width="11.7109375" customWidth="1"/>
    <col min="9993" max="9993" width="11.42578125" customWidth="1"/>
    <col min="9994" max="9994" width="12.7109375" customWidth="1"/>
    <col min="9995" max="9995" width="4.140625" customWidth="1"/>
    <col min="9996" max="9996" width="45.28515625" customWidth="1"/>
    <col min="9997" max="9997" width="14.85546875" customWidth="1"/>
    <col min="9998" max="9998" width="12.28515625" customWidth="1"/>
    <col min="9999" max="10000" width="11.140625" customWidth="1"/>
    <col min="10001" max="10001" width="12.42578125" customWidth="1"/>
    <col min="10002" max="10002" width="11.42578125" customWidth="1"/>
    <col min="10003" max="10003" width="13.5703125" customWidth="1"/>
    <col min="10242" max="10242" width="23.140625" customWidth="1"/>
    <col min="10243" max="10243" width="42.85546875" customWidth="1"/>
    <col min="10245" max="10245" width="11.28515625" customWidth="1"/>
    <col min="10246" max="10246" width="12.85546875" customWidth="1"/>
    <col min="10247" max="10247" width="12.140625" customWidth="1"/>
    <col min="10248" max="10248" width="11.7109375" customWidth="1"/>
    <col min="10249" max="10249" width="11.42578125" customWidth="1"/>
    <col min="10250" max="10250" width="12.7109375" customWidth="1"/>
    <col min="10251" max="10251" width="4.140625" customWidth="1"/>
    <col min="10252" max="10252" width="45.28515625" customWidth="1"/>
    <col min="10253" max="10253" width="14.85546875" customWidth="1"/>
    <col min="10254" max="10254" width="12.28515625" customWidth="1"/>
    <col min="10255" max="10256" width="11.140625" customWidth="1"/>
    <col min="10257" max="10257" width="12.42578125" customWidth="1"/>
    <col min="10258" max="10258" width="11.42578125" customWidth="1"/>
    <col min="10259" max="10259" width="13.5703125" customWidth="1"/>
    <col min="10498" max="10498" width="23.140625" customWidth="1"/>
    <col min="10499" max="10499" width="42.85546875" customWidth="1"/>
    <col min="10501" max="10501" width="11.28515625" customWidth="1"/>
    <col min="10502" max="10502" width="12.85546875" customWidth="1"/>
    <col min="10503" max="10503" width="12.140625" customWidth="1"/>
    <col min="10504" max="10504" width="11.7109375" customWidth="1"/>
    <col min="10505" max="10505" width="11.42578125" customWidth="1"/>
    <col min="10506" max="10506" width="12.7109375" customWidth="1"/>
    <col min="10507" max="10507" width="4.140625" customWidth="1"/>
    <col min="10508" max="10508" width="45.28515625" customWidth="1"/>
    <col min="10509" max="10509" width="14.85546875" customWidth="1"/>
    <col min="10510" max="10510" width="12.28515625" customWidth="1"/>
    <col min="10511" max="10512" width="11.140625" customWidth="1"/>
    <col min="10513" max="10513" width="12.42578125" customWidth="1"/>
    <col min="10514" max="10514" width="11.42578125" customWidth="1"/>
    <col min="10515" max="10515" width="13.5703125" customWidth="1"/>
    <col min="10754" max="10754" width="23.140625" customWidth="1"/>
    <col min="10755" max="10755" width="42.85546875" customWidth="1"/>
    <col min="10757" max="10757" width="11.28515625" customWidth="1"/>
    <col min="10758" max="10758" width="12.85546875" customWidth="1"/>
    <col min="10759" max="10759" width="12.140625" customWidth="1"/>
    <col min="10760" max="10760" width="11.7109375" customWidth="1"/>
    <col min="10761" max="10761" width="11.42578125" customWidth="1"/>
    <col min="10762" max="10762" width="12.7109375" customWidth="1"/>
    <col min="10763" max="10763" width="4.140625" customWidth="1"/>
    <col min="10764" max="10764" width="45.28515625" customWidth="1"/>
    <col min="10765" max="10765" width="14.85546875" customWidth="1"/>
    <col min="10766" max="10766" width="12.28515625" customWidth="1"/>
    <col min="10767" max="10768" width="11.140625" customWidth="1"/>
    <col min="10769" max="10769" width="12.42578125" customWidth="1"/>
    <col min="10770" max="10770" width="11.42578125" customWidth="1"/>
    <col min="10771" max="10771" width="13.5703125" customWidth="1"/>
    <col min="11010" max="11010" width="23.140625" customWidth="1"/>
    <col min="11011" max="11011" width="42.85546875" customWidth="1"/>
    <col min="11013" max="11013" width="11.28515625" customWidth="1"/>
    <col min="11014" max="11014" width="12.85546875" customWidth="1"/>
    <col min="11015" max="11015" width="12.140625" customWidth="1"/>
    <col min="11016" max="11016" width="11.7109375" customWidth="1"/>
    <col min="11017" max="11017" width="11.42578125" customWidth="1"/>
    <col min="11018" max="11018" width="12.7109375" customWidth="1"/>
    <col min="11019" max="11019" width="4.140625" customWidth="1"/>
    <col min="11020" max="11020" width="45.28515625" customWidth="1"/>
    <col min="11021" max="11021" width="14.85546875" customWidth="1"/>
    <col min="11022" max="11022" width="12.28515625" customWidth="1"/>
    <col min="11023" max="11024" width="11.140625" customWidth="1"/>
    <col min="11025" max="11025" width="12.42578125" customWidth="1"/>
    <col min="11026" max="11026" width="11.42578125" customWidth="1"/>
    <col min="11027" max="11027" width="13.5703125" customWidth="1"/>
    <col min="11266" max="11266" width="23.140625" customWidth="1"/>
    <col min="11267" max="11267" width="42.85546875" customWidth="1"/>
    <col min="11269" max="11269" width="11.28515625" customWidth="1"/>
    <col min="11270" max="11270" width="12.85546875" customWidth="1"/>
    <col min="11271" max="11271" width="12.140625" customWidth="1"/>
    <col min="11272" max="11272" width="11.7109375" customWidth="1"/>
    <col min="11273" max="11273" width="11.42578125" customWidth="1"/>
    <col min="11274" max="11274" width="12.7109375" customWidth="1"/>
    <col min="11275" max="11275" width="4.140625" customWidth="1"/>
    <col min="11276" max="11276" width="45.28515625" customWidth="1"/>
    <col min="11277" max="11277" width="14.85546875" customWidth="1"/>
    <col min="11278" max="11278" width="12.28515625" customWidth="1"/>
    <col min="11279" max="11280" width="11.140625" customWidth="1"/>
    <col min="11281" max="11281" width="12.42578125" customWidth="1"/>
    <col min="11282" max="11282" width="11.42578125" customWidth="1"/>
    <col min="11283" max="11283" width="13.5703125" customWidth="1"/>
    <col min="11522" max="11522" width="23.140625" customWidth="1"/>
    <col min="11523" max="11523" width="42.85546875" customWidth="1"/>
    <col min="11525" max="11525" width="11.28515625" customWidth="1"/>
    <col min="11526" max="11526" width="12.85546875" customWidth="1"/>
    <col min="11527" max="11527" width="12.140625" customWidth="1"/>
    <col min="11528" max="11528" width="11.7109375" customWidth="1"/>
    <col min="11529" max="11529" width="11.42578125" customWidth="1"/>
    <col min="11530" max="11530" width="12.7109375" customWidth="1"/>
    <col min="11531" max="11531" width="4.140625" customWidth="1"/>
    <col min="11532" max="11532" width="45.28515625" customWidth="1"/>
    <col min="11533" max="11533" width="14.85546875" customWidth="1"/>
    <col min="11534" max="11534" width="12.28515625" customWidth="1"/>
    <col min="11535" max="11536" width="11.140625" customWidth="1"/>
    <col min="11537" max="11537" width="12.42578125" customWidth="1"/>
    <col min="11538" max="11538" width="11.42578125" customWidth="1"/>
    <col min="11539" max="11539" width="13.5703125" customWidth="1"/>
    <col min="11778" max="11778" width="23.140625" customWidth="1"/>
    <col min="11779" max="11779" width="42.85546875" customWidth="1"/>
    <col min="11781" max="11781" width="11.28515625" customWidth="1"/>
    <col min="11782" max="11782" width="12.85546875" customWidth="1"/>
    <col min="11783" max="11783" width="12.140625" customWidth="1"/>
    <col min="11784" max="11784" width="11.7109375" customWidth="1"/>
    <col min="11785" max="11785" width="11.42578125" customWidth="1"/>
    <col min="11786" max="11786" width="12.7109375" customWidth="1"/>
    <col min="11787" max="11787" width="4.140625" customWidth="1"/>
    <col min="11788" max="11788" width="45.28515625" customWidth="1"/>
    <col min="11789" max="11789" width="14.85546875" customWidth="1"/>
    <col min="11790" max="11790" width="12.28515625" customWidth="1"/>
    <col min="11791" max="11792" width="11.140625" customWidth="1"/>
    <col min="11793" max="11793" width="12.42578125" customWidth="1"/>
    <col min="11794" max="11794" width="11.42578125" customWidth="1"/>
    <col min="11795" max="11795" width="13.5703125" customWidth="1"/>
    <col min="12034" max="12034" width="23.140625" customWidth="1"/>
    <col min="12035" max="12035" width="42.85546875" customWidth="1"/>
    <col min="12037" max="12037" width="11.28515625" customWidth="1"/>
    <col min="12038" max="12038" width="12.85546875" customWidth="1"/>
    <col min="12039" max="12039" width="12.140625" customWidth="1"/>
    <col min="12040" max="12040" width="11.7109375" customWidth="1"/>
    <col min="12041" max="12041" width="11.42578125" customWidth="1"/>
    <col min="12042" max="12042" width="12.7109375" customWidth="1"/>
    <col min="12043" max="12043" width="4.140625" customWidth="1"/>
    <col min="12044" max="12044" width="45.28515625" customWidth="1"/>
    <col min="12045" max="12045" width="14.85546875" customWidth="1"/>
    <col min="12046" max="12046" width="12.28515625" customWidth="1"/>
    <col min="12047" max="12048" width="11.140625" customWidth="1"/>
    <col min="12049" max="12049" width="12.42578125" customWidth="1"/>
    <col min="12050" max="12050" width="11.42578125" customWidth="1"/>
    <col min="12051" max="12051" width="13.5703125" customWidth="1"/>
    <col min="12290" max="12290" width="23.140625" customWidth="1"/>
    <col min="12291" max="12291" width="42.85546875" customWidth="1"/>
    <col min="12293" max="12293" width="11.28515625" customWidth="1"/>
    <col min="12294" max="12294" width="12.85546875" customWidth="1"/>
    <col min="12295" max="12295" width="12.140625" customWidth="1"/>
    <col min="12296" max="12296" width="11.7109375" customWidth="1"/>
    <col min="12297" max="12297" width="11.42578125" customWidth="1"/>
    <col min="12298" max="12298" width="12.7109375" customWidth="1"/>
    <col min="12299" max="12299" width="4.140625" customWidth="1"/>
    <col min="12300" max="12300" width="45.28515625" customWidth="1"/>
    <col min="12301" max="12301" width="14.85546875" customWidth="1"/>
    <col min="12302" max="12302" width="12.28515625" customWidth="1"/>
    <col min="12303" max="12304" width="11.140625" customWidth="1"/>
    <col min="12305" max="12305" width="12.42578125" customWidth="1"/>
    <col min="12306" max="12306" width="11.42578125" customWidth="1"/>
    <col min="12307" max="12307" width="13.5703125" customWidth="1"/>
    <col min="12546" max="12546" width="23.140625" customWidth="1"/>
    <col min="12547" max="12547" width="42.85546875" customWidth="1"/>
    <col min="12549" max="12549" width="11.28515625" customWidth="1"/>
    <col min="12550" max="12550" width="12.85546875" customWidth="1"/>
    <col min="12551" max="12551" width="12.140625" customWidth="1"/>
    <col min="12552" max="12552" width="11.7109375" customWidth="1"/>
    <col min="12553" max="12553" width="11.42578125" customWidth="1"/>
    <col min="12554" max="12554" width="12.7109375" customWidth="1"/>
    <col min="12555" max="12555" width="4.140625" customWidth="1"/>
    <col min="12556" max="12556" width="45.28515625" customWidth="1"/>
    <col min="12557" max="12557" width="14.85546875" customWidth="1"/>
    <col min="12558" max="12558" width="12.28515625" customWidth="1"/>
    <col min="12559" max="12560" width="11.140625" customWidth="1"/>
    <col min="12561" max="12561" width="12.42578125" customWidth="1"/>
    <col min="12562" max="12562" width="11.42578125" customWidth="1"/>
    <col min="12563" max="12563" width="13.5703125" customWidth="1"/>
    <col min="12802" max="12802" width="23.140625" customWidth="1"/>
    <col min="12803" max="12803" width="42.85546875" customWidth="1"/>
    <col min="12805" max="12805" width="11.28515625" customWidth="1"/>
    <col min="12806" max="12806" width="12.85546875" customWidth="1"/>
    <col min="12807" max="12807" width="12.140625" customWidth="1"/>
    <col min="12808" max="12808" width="11.7109375" customWidth="1"/>
    <col min="12809" max="12809" width="11.42578125" customWidth="1"/>
    <col min="12810" max="12810" width="12.7109375" customWidth="1"/>
    <col min="12811" max="12811" width="4.140625" customWidth="1"/>
    <col min="12812" max="12812" width="45.28515625" customWidth="1"/>
    <col min="12813" max="12813" width="14.85546875" customWidth="1"/>
    <col min="12814" max="12814" width="12.28515625" customWidth="1"/>
    <col min="12815" max="12816" width="11.140625" customWidth="1"/>
    <col min="12817" max="12817" width="12.42578125" customWidth="1"/>
    <col min="12818" max="12818" width="11.42578125" customWidth="1"/>
    <col min="12819" max="12819" width="13.5703125" customWidth="1"/>
    <col min="13058" max="13058" width="23.140625" customWidth="1"/>
    <col min="13059" max="13059" width="42.85546875" customWidth="1"/>
    <col min="13061" max="13061" width="11.28515625" customWidth="1"/>
    <col min="13062" max="13062" width="12.85546875" customWidth="1"/>
    <col min="13063" max="13063" width="12.140625" customWidth="1"/>
    <col min="13064" max="13064" width="11.7109375" customWidth="1"/>
    <col min="13065" max="13065" width="11.42578125" customWidth="1"/>
    <col min="13066" max="13066" width="12.7109375" customWidth="1"/>
    <col min="13067" max="13067" width="4.140625" customWidth="1"/>
    <col min="13068" max="13068" width="45.28515625" customWidth="1"/>
    <col min="13069" max="13069" width="14.85546875" customWidth="1"/>
    <col min="13070" max="13070" width="12.28515625" customWidth="1"/>
    <col min="13071" max="13072" width="11.140625" customWidth="1"/>
    <col min="13073" max="13073" width="12.42578125" customWidth="1"/>
    <col min="13074" max="13074" width="11.42578125" customWidth="1"/>
    <col min="13075" max="13075" width="13.5703125" customWidth="1"/>
    <col min="13314" max="13314" width="23.140625" customWidth="1"/>
    <col min="13315" max="13315" width="42.85546875" customWidth="1"/>
    <col min="13317" max="13317" width="11.28515625" customWidth="1"/>
    <col min="13318" max="13318" width="12.85546875" customWidth="1"/>
    <col min="13319" max="13319" width="12.140625" customWidth="1"/>
    <col min="13320" max="13320" width="11.7109375" customWidth="1"/>
    <col min="13321" max="13321" width="11.42578125" customWidth="1"/>
    <col min="13322" max="13322" width="12.7109375" customWidth="1"/>
    <col min="13323" max="13323" width="4.140625" customWidth="1"/>
    <col min="13324" max="13324" width="45.28515625" customWidth="1"/>
    <col min="13325" max="13325" width="14.85546875" customWidth="1"/>
    <col min="13326" max="13326" width="12.28515625" customWidth="1"/>
    <col min="13327" max="13328" width="11.140625" customWidth="1"/>
    <col min="13329" max="13329" width="12.42578125" customWidth="1"/>
    <col min="13330" max="13330" width="11.42578125" customWidth="1"/>
    <col min="13331" max="13331" width="13.5703125" customWidth="1"/>
    <col min="13570" max="13570" width="23.140625" customWidth="1"/>
    <col min="13571" max="13571" width="42.85546875" customWidth="1"/>
    <col min="13573" max="13573" width="11.28515625" customWidth="1"/>
    <col min="13574" max="13574" width="12.85546875" customWidth="1"/>
    <col min="13575" max="13575" width="12.140625" customWidth="1"/>
    <col min="13576" max="13576" width="11.7109375" customWidth="1"/>
    <col min="13577" max="13577" width="11.42578125" customWidth="1"/>
    <col min="13578" max="13578" width="12.7109375" customWidth="1"/>
    <col min="13579" max="13579" width="4.140625" customWidth="1"/>
    <col min="13580" max="13580" width="45.28515625" customWidth="1"/>
    <col min="13581" max="13581" width="14.85546875" customWidth="1"/>
    <col min="13582" max="13582" width="12.28515625" customWidth="1"/>
    <col min="13583" max="13584" width="11.140625" customWidth="1"/>
    <col min="13585" max="13585" width="12.42578125" customWidth="1"/>
    <col min="13586" max="13586" width="11.42578125" customWidth="1"/>
    <col min="13587" max="13587" width="13.5703125" customWidth="1"/>
    <col min="13826" max="13826" width="23.140625" customWidth="1"/>
    <col min="13827" max="13827" width="42.85546875" customWidth="1"/>
    <col min="13829" max="13829" width="11.28515625" customWidth="1"/>
    <col min="13830" max="13830" width="12.85546875" customWidth="1"/>
    <col min="13831" max="13831" width="12.140625" customWidth="1"/>
    <col min="13832" max="13832" width="11.7109375" customWidth="1"/>
    <col min="13833" max="13833" width="11.42578125" customWidth="1"/>
    <col min="13834" max="13834" width="12.7109375" customWidth="1"/>
    <col min="13835" max="13835" width="4.140625" customWidth="1"/>
    <col min="13836" max="13836" width="45.28515625" customWidth="1"/>
    <col min="13837" max="13837" width="14.85546875" customWidth="1"/>
    <col min="13838" max="13838" width="12.28515625" customWidth="1"/>
    <col min="13839" max="13840" width="11.140625" customWidth="1"/>
    <col min="13841" max="13841" width="12.42578125" customWidth="1"/>
    <col min="13842" max="13842" width="11.42578125" customWidth="1"/>
    <col min="13843" max="13843" width="13.5703125" customWidth="1"/>
    <col min="14082" max="14082" width="23.140625" customWidth="1"/>
    <col min="14083" max="14083" width="42.85546875" customWidth="1"/>
    <col min="14085" max="14085" width="11.28515625" customWidth="1"/>
    <col min="14086" max="14086" width="12.85546875" customWidth="1"/>
    <col min="14087" max="14087" width="12.140625" customWidth="1"/>
    <col min="14088" max="14088" width="11.7109375" customWidth="1"/>
    <col min="14089" max="14089" width="11.42578125" customWidth="1"/>
    <col min="14090" max="14090" width="12.7109375" customWidth="1"/>
    <col min="14091" max="14091" width="4.140625" customWidth="1"/>
    <col min="14092" max="14092" width="45.28515625" customWidth="1"/>
    <col min="14093" max="14093" width="14.85546875" customWidth="1"/>
    <col min="14094" max="14094" width="12.28515625" customWidth="1"/>
    <col min="14095" max="14096" width="11.140625" customWidth="1"/>
    <col min="14097" max="14097" width="12.42578125" customWidth="1"/>
    <col min="14098" max="14098" width="11.42578125" customWidth="1"/>
    <col min="14099" max="14099" width="13.5703125" customWidth="1"/>
    <col min="14338" max="14338" width="23.140625" customWidth="1"/>
    <col min="14339" max="14339" width="42.85546875" customWidth="1"/>
    <col min="14341" max="14341" width="11.28515625" customWidth="1"/>
    <col min="14342" max="14342" width="12.85546875" customWidth="1"/>
    <col min="14343" max="14343" width="12.140625" customWidth="1"/>
    <col min="14344" max="14344" width="11.7109375" customWidth="1"/>
    <col min="14345" max="14345" width="11.42578125" customWidth="1"/>
    <col min="14346" max="14346" width="12.7109375" customWidth="1"/>
    <col min="14347" max="14347" width="4.140625" customWidth="1"/>
    <col min="14348" max="14348" width="45.28515625" customWidth="1"/>
    <col min="14349" max="14349" width="14.85546875" customWidth="1"/>
    <col min="14350" max="14350" width="12.28515625" customWidth="1"/>
    <col min="14351" max="14352" width="11.140625" customWidth="1"/>
    <col min="14353" max="14353" width="12.42578125" customWidth="1"/>
    <col min="14354" max="14354" width="11.42578125" customWidth="1"/>
    <col min="14355" max="14355" width="13.5703125" customWidth="1"/>
    <col min="14594" max="14594" width="23.140625" customWidth="1"/>
    <col min="14595" max="14595" width="42.85546875" customWidth="1"/>
    <col min="14597" max="14597" width="11.28515625" customWidth="1"/>
    <col min="14598" max="14598" width="12.85546875" customWidth="1"/>
    <col min="14599" max="14599" width="12.140625" customWidth="1"/>
    <col min="14600" max="14600" width="11.7109375" customWidth="1"/>
    <col min="14601" max="14601" width="11.42578125" customWidth="1"/>
    <col min="14602" max="14602" width="12.7109375" customWidth="1"/>
    <col min="14603" max="14603" width="4.140625" customWidth="1"/>
    <col min="14604" max="14604" width="45.28515625" customWidth="1"/>
    <col min="14605" max="14605" width="14.85546875" customWidth="1"/>
    <col min="14606" max="14606" width="12.28515625" customWidth="1"/>
    <col min="14607" max="14608" width="11.140625" customWidth="1"/>
    <col min="14609" max="14609" width="12.42578125" customWidth="1"/>
    <col min="14610" max="14610" width="11.42578125" customWidth="1"/>
    <col min="14611" max="14611" width="13.5703125" customWidth="1"/>
    <col min="14850" max="14850" width="23.140625" customWidth="1"/>
    <col min="14851" max="14851" width="42.85546875" customWidth="1"/>
    <col min="14853" max="14853" width="11.28515625" customWidth="1"/>
    <col min="14854" max="14854" width="12.85546875" customWidth="1"/>
    <col min="14855" max="14855" width="12.140625" customWidth="1"/>
    <col min="14856" max="14856" width="11.7109375" customWidth="1"/>
    <col min="14857" max="14857" width="11.42578125" customWidth="1"/>
    <col min="14858" max="14858" width="12.7109375" customWidth="1"/>
    <col min="14859" max="14859" width="4.140625" customWidth="1"/>
    <col min="14860" max="14860" width="45.28515625" customWidth="1"/>
    <col min="14861" max="14861" width="14.85546875" customWidth="1"/>
    <col min="14862" max="14862" width="12.28515625" customWidth="1"/>
    <col min="14863" max="14864" width="11.140625" customWidth="1"/>
    <col min="14865" max="14865" width="12.42578125" customWidth="1"/>
    <col min="14866" max="14866" width="11.42578125" customWidth="1"/>
    <col min="14867" max="14867" width="13.5703125" customWidth="1"/>
    <col min="15106" max="15106" width="23.140625" customWidth="1"/>
    <col min="15107" max="15107" width="42.85546875" customWidth="1"/>
    <col min="15109" max="15109" width="11.28515625" customWidth="1"/>
    <col min="15110" max="15110" width="12.85546875" customWidth="1"/>
    <col min="15111" max="15111" width="12.140625" customWidth="1"/>
    <col min="15112" max="15112" width="11.7109375" customWidth="1"/>
    <col min="15113" max="15113" width="11.42578125" customWidth="1"/>
    <col min="15114" max="15114" width="12.7109375" customWidth="1"/>
    <col min="15115" max="15115" width="4.140625" customWidth="1"/>
    <col min="15116" max="15116" width="45.28515625" customWidth="1"/>
    <col min="15117" max="15117" width="14.85546875" customWidth="1"/>
    <col min="15118" max="15118" width="12.28515625" customWidth="1"/>
    <col min="15119" max="15120" width="11.140625" customWidth="1"/>
    <col min="15121" max="15121" width="12.42578125" customWidth="1"/>
    <col min="15122" max="15122" width="11.42578125" customWidth="1"/>
    <col min="15123" max="15123" width="13.5703125" customWidth="1"/>
    <col min="15362" max="15362" width="23.140625" customWidth="1"/>
    <col min="15363" max="15363" width="42.85546875" customWidth="1"/>
    <col min="15365" max="15365" width="11.28515625" customWidth="1"/>
    <col min="15366" max="15366" width="12.85546875" customWidth="1"/>
    <col min="15367" max="15367" width="12.140625" customWidth="1"/>
    <col min="15368" max="15368" width="11.7109375" customWidth="1"/>
    <col min="15369" max="15369" width="11.42578125" customWidth="1"/>
    <col min="15370" max="15370" width="12.7109375" customWidth="1"/>
    <col min="15371" max="15371" width="4.140625" customWidth="1"/>
    <col min="15372" max="15372" width="45.28515625" customWidth="1"/>
    <col min="15373" max="15373" width="14.85546875" customWidth="1"/>
    <col min="15374" max="15374" width="12.28515625" customWidth="1"/>
    <col min="15375" max="15376" width="11.140625" customWidth="1"/>
    <col min="15377" max="15377" width="12.42578125" customWidth="1"/>
    <col min="15378" max="15378" width="11.42578125" customWidth="1"/>
    <col min="15379" max="15379" width="13.5703125" customWidth="1"/>
    <col min="15618" max="15618" width="23.140625" customWidth="1"/>
    <col min="15619" max="15619" width="42.85546875" customWidth="1"/>
    <col min="15621" max="15621" width="11.28515625" customWidth="1"/>
    <col min="15622" max="15622" width="12.85546875" customWidth="1"/>
    <col min="15623" max="15623" width="12.140625" customWidth="1"/>
    <col min="15624" max="15624" width="11.7109375" customWidth="1"/>
    <col min="15625" max="15625" width="11.42578125" customWidth="1"/>
    <col min="15626" max="15626" width="12.7109375" customWidth="1"/>
    <col min="15627" max="15627" width="4.140625" customWidth="1"/>
    <col min="15628" max="15628" width="45.28515625" customWidth="1"/>
    <col min="15629" max="15629" width="14.85546875" customWidth="1"/>
    <col min="15630" max="15630" width="12.28515625" customWidth="1"/>
    <col min="15631" max="15632" width="11.140625" customWidth="1"/>
    <col min="15633" max="15633" width="12.42578125" customWidth="1"/>
    <col min="15634" max="15634" width="11.42578125" customWidth="1"/>
    <col min="15635" max="15635" width="13.5703125" customWidth="1"/>
    <col min="15874" max="15874" width="23.140625" customWidth="1"/>
    <col min="15875" max="15875" width="42.85546875" customWidth="1"/>
    <col min="15877" max="15877" width="11.28515625" customWidth="1"/>
    <col min="15878" max="15878" width="12.85546875" customWidth="1"/>
    <col min="15879" max="15879" width="12.140625" customWidth="1"/>
    <col min="15880" max="15880" width="11.7109375" customWidth="1"/>
    <col min="15881" max="15881" width="11.42578125" customWidth="1"/>
    <col min="15882" max="15882" width="12.7109375" customWidth="1"/>
    <col min="15883" max="15883" width="4.140625" customWidth="1"/>
    <col min="15884" max="15884" width="45.28515625" customWidth="1"/>
    <col min="15885" max="15885" width="14.85546875" customWidth="1"/>
    <col min="15886" max="15886" width="12.28515625" customWidth="1"/>
    <col min="15887" max="15888" width="11.140625" customWidth="1"/>
    <col min="15889" max="15889" width="12.42578125" customWidth="1"/>
    <col min="15890" max="15890" width="11.42578125" customWidth="1"/>
    <col min="15891" max="15891" width="13.5703125" customWidth="1"/>
    <col min="16130" max="16130" width="23.140625" customWidth="1"/>
    <col min="16131" max="16131" width="42.85546875" customWidth="1"/>
    <col min="16133" max="16133" width="11.28515625" customWidth="1"/>
    <col min="16134" max="16134" width="12.85546875" customWidth="1"/>
    <col min="16135" max="16135" width="12.140625" customWidth="1"/>
    <col min="16136" max="16136" width="11.7109375" customWidth="1"/>
    <col min="16137" max="16137" width="11.42578125" customWidth="1"/>
    <col min="16138" max="16138" width="12.7109375" customWidth="1"/>
    <col min="16139" max="16139" width="4.140625" customWidth="1"/>
    <col min="16140" max="16140" width="45.28515625" customWidth="1"/>
    <col min="16141" max="16141" width="14.85546875" customWidth="1"/>
    <col min="16142" max="16142" width="12.28515625" customWidth="1"/>
    <col min="16143" max="16144" width="11.140625" customWidth="1"/>
    <col min="16145" max="16145" width="12.42578125" customWidth="1"/>
    <col min="16146" max="16146" width="11.42578125" customWidth="1"/>
    <col min="16147" max="16147" width="13.5703125" customWidth="1"/>
  </cols>
  <sheetData>
    <row r="1" spans="1:39" ht="18.75" x14ac:dyDescent="0.3">
      <c r="J1" s="153"/>
      <c r="K1" s="154"/>
      <c r="L1" s="154"/>
      <c r="M1" s="154"/>
      <c r="N1" s="154"/>
      <c r="O1" s="154"/>
      <c r="P1" s="154"/>
      <c r="Q1" s="154"/>
      <c r="R1" s="154"/>
      <c r="S1" s="154"/>
      <c r="T1" s="155"/>
      <c r="U1" s="156"/>
      <c r="V1" s="156"/>
      <c r="W1" s="157"/>
      <c r="X1" s="157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1:39" ht="18.75" x14ac:dyDescent="0.3">
      <c r="A2" s="1" t="s">
        <v>3</v>
      </c>
      <c r="B2" s="92" t="s">
        <v>0</v>
      </c>
      <c r="C2" s="1"/>
      <c r="D2" s="1"/>
      <c r="E2" s="1"/>
      <c r="F2" s="1"/>
      <c r="G2" s="94"/>
      <c r="H2" s="94"/>
      <c r="I2" s="2"/>
      <c r="J2" s="153"/>
      <c r="K2" s="154"/>
      <c r="L2" s="154"/>
      <c r="M2" s="154"/>
      <c r="N2" s="154"/>
      <c r="O2" s="154"/>
      <c r="P2" s="154"/>
      <c r="Q2" s="154"/>
      <c r="R2" s="154"/>
      <c r="S2" s="154"/>
      <c r="T2" s="155"/>
      <c r="U2" s="156"/>
      <c r="V2" s="156"/>
      <c r="W2" s="157"/>
      <c r="X2" s="157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39" ht="18.75" x14ac:dyDescent="0.3">
      <c r="A3" s="92" t="s">
        <v>2</v>
      </c>
      <c r="B3" s="92"/>
      <c r="C3" s="92"/>
      <c r="D3" s="92"/>
      <c r="E3" s="92"/>
      <c r="F3" s="92"/>
      <c r="G3" s="94"/>
      <c r="H3" s="94"/>
      <c r="I3" s="2"/>
      <c r="J3" s="154"/>
      <c r="K3" s="154"/>
      <c r="L3" s="154"/>
      <c r="M3" s="154"/>
      <c r="N3" s="154"/>
      <c r="O3" s="154"/>
      <c r="P3" s="156"/>
      <c r="Q3" s="154"/>
      <c r="R3" s="154"/>
      <c r="S3" s="154"/>
      <c r="T3" s="155"/>
      <c r="U3" s="156"/>
      <c r="V3" s="156"/>
      <c r="W3" s="157"/>
      <c r="X3" s="157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</row>
    <row r="4" spans="1:39" ht="18.75" x14ac:dyDescent="0.3">
      <c r="A4" s="92" t="s">
        <v>126</v>
      </c>
      <c r="B4" s="92"/>
      <c r="C4" s="92"/>
      <c r="D4" s="92"/>
      <c r="E4" s="92"/>
      <c r="F4" s="92"/>
      <c r="G4" s="94"/>
      <c r="H4" s="94"/>
      <c r="I4" s="2"/>
      <c r="J4" s="154"/>
      <c r="K4" s="154"/>
      <c r="L4" s="154"/>
      <c r="M4" s="154"/>
      <c r="N4" s="154"/>
      <c r="O4" s="154"/>
      <c r="P4" s="156"/>
      <c r="Q4" s="154"/>
      <c r="R4" s="154"/>
      <c r="S4" s="154"/>
      <c r="T4" s="155"/>
      <c r="U4" s="156"/>
      <c r="V4" s="156"/>
      <c r="W4" s="157"/>
      <c r="X4" s="157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</row>
    <row r="5" spans="1:39" ht="18.75" x14ac:dyDescent="0.3">
      <c r="A5" s="92" t="s">
        <v>170</v>
      </c>
      <c r="B5" s="92"/>
      <c r="C5" s="92"/>
      <c r="D5" s="92"/>
      <c r="E5" s="92"/>
      <c r="F5" s="92"/>
      <c r="G5" s="94"/>
      <c r="H5" s="94"/>
      <c r="I5" s="2"/>
      <c r="J5" s="154"/>
      <c r="K5" s="154"/>
      <c r="L5" s="154"/>
      <c r="M5" s="154"/>
      <c r="N5" s="154"/>
      <c r="O5" s="154"/>
      <c r="P5" s="156"/>
      <c r="Q5" s="154"/>
      <c r="R5" s="154"/>
      <c r="S5" s="154"/>
      <c r="T5" s="155"/>
      <c r="U5" s="156"/>
      <c r="V5" s="156"/>
      <c r="W5" s="157"/>
      <c r="X5" s="157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</row>
    <row r="6" spans="1:39" ht="18.75" x14ac:dyDescent="0.3">
      <c r="A6" s="92" t="s">
        <v>163</v>
      </c>
      <c r="B6" s="92"/>
      <c r="C6" s="92"/>
      <c r="D6" s="92"/>
      <c r="E6" s="92"/>
      <c r="F6" s="92"/>
      <c r="G6" s="94"/>
      <c r="H6" s="94"/>
      <c r="I6" s="2"/>
      <c r="J6" s="155"/>
      <c r="K6" s="155"/>
      <c r="L6" s="155"/>
      <c r="M6" s="155"/>
      <c r="N6" s="155"/>
      <c r="O6" s="155"/>
      <c r="P6" s="156"/>
      <c r="Q6" s="155"/>
      <c r="R6" s="155"/>
      <c r="S6" s="155"/>
      <c r="T6" s="155"/>
      <c r="U6" s="156"/>
      <c r="V6" s="156"/>
      <c r="W6" s="157"/>
      <c r="X6" s="157"/>
      <c r="Y6" s="153"/>
      <c r="Z6" s="153"/>
      <c r="AA6" s="153"/>
      <c r="AB6" s="153"/>
      <c r="AC6" s="153"/>
      <c r="AD6" s="153"/>
      <c r="AE6" s="158"/>
      <c r="AF6" s="153"/>
      <c r="AG6" s="153"/>
      <c r="AH6" s="153"/>
      <c r="AI6" s="153"/>
      <c r="AJ6" s="153"/>
      <c r="AK6" s="153"/>
      <c r="AL6" s="153"/>
      <c r="AM6" s="153"/>
    </row>
    <row r="7" spans="1:39" ht="15.75" x14ac:dyDescent="0.25">
      <c r="A7" s="93"/>
      <c r="B7" s="93" t="s">
        <v>3</v>
      </c>
      <c r="C7" s="93"/>
      <c r="D7" s="93"/>
      <c r="E7" s="93"/>
      <c r="F7" s="93"/>
      <c r="G7" s="94"/>
      <c r="H7" s="94"/>
      <c r="I7" s="95"/>
      <c r="J7" s="153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7"/>
      <c r="X7" s="157"/>
      <c r="Y7" s="153"/>
      <c r="Z7" s="153"/>
      <c r="AA7" s="153"/>
      <c r="AB7" s="153"/>
      <c r="AC7" s="153"/>
      <c r="AD7" s="153"/>
      <c r="AE7" s="158"/>
      <c r="AF7" s="158"/>
      <c r="AG7" s="158"/>
      <c r="AH7" s="153"/>
      <c r="AI7" s="153"/>
      <c r="AJ7" s="153"/>
      <c r="AK7" s="153"/>
      <c r="AL7" s="153"/>
      <c r="AM7" s="158"/>
    </row>
    <row r="8" spans="1:39" ht="16.5" thickBot="1" x14ac:dyDescent="0.3">
      <c r="A8" s="93" t="s">
        <v>3</v>
      </c>
      <c r="B8" s="93"/>
      <c r="C8" s="93"/>
      <c r="D8" s="93"/>
      <c r="E8" s="93"/>
      <c r="F8" s="93"/>
      <c r="G8" s="94"/>
      <c r="H8" s="94"/>
      <c r="I8" s="2"/>
      <c r="J8" s="153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3"/>
      <c r="Z8" s="153"/>
      <c r="AA8" s="153"/>
      <c r="AB8" s="153"/>
      <c r="AC8" s="153"/>
      <c r="AD8" s="153"/>
      <c r="AE8" s="158"/>
      <c r="AF8" s="153"/>
      <c r="AG8" s="153"/>
      <c r="AH8" s="153"/>
      <c r="AI8" s="153"/>
      <c r="AJ8" s="153"/>
      <c r="AK8" s="153"/>
      <c r="AL8" s="153"/>
      <c r="AM8" s="153"/>
    </row>
    <row r="9" spans="1:39" ht="15.75" x14ac:dyDescent="0.25">
      <c r="A9" s="3" t="s">
        <v>5</v>
      </c>
      <c r="B9" s="4"/>
      <c r="C9" s="5"/>
      <c r="D9" s="5"/>
      <c r="E9" s="5"/>
      <c r="F9" s="5"/>
      <c r="G9" s="5"/>
      <c r="H9" s="6"/>
      <c r="I9" s="2"/>
      <c r="J9" s="153"/>
      <c r="K9" s="156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3"/>
      <c r="AA9" s="160"/>
      <c r="AB9" s="160"/>
      <c r="AC9" s="160"/>
      <c r="AD9" s="160"/>
      <c r="AE9" s="161"/>
      <c r="AF9" s="153"/>
      <c r="AG9" s="153"/>
      <c r="AH9" s="153"/>
      <c r="AI9" s="153"/>
      <c r="AJ9" s="153"/>
      <c r="AK9" s="153"/>
      <c r="AL9" s="153"/>
      <c r="AM9" s="153"/>
    </row>
    <row r="10" spans="1:39" ht="15.75" x14ac:dyDescent="0.25">
      <c r="A10" s="7" t="s">
        <v>6</v>
      </c>
      <c r="B10" s="8">
        <f>B12+B13</f>
        <v>32596</v>
      </c>
      <c r="C10" s="9"/>
      <c r="D10" s="9"/>
      <c r="E10" s="9"/>
      <c r="F10" s="9"/>
      <c r="G10" s="9"/>
      <c r="H10" s="10"/>
      <c r="I10" s="2"/>
      <c r="J10" s="153"/>
      <c r="K10" s="156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3"/>
      <c r="AA10" s="153"/>
      <c r="AB10" s="153"/>
      <c r="AC10" s="153"/>
      <c r="AD10" s="153"/>
      <c r="AE10" s="158"/>
      <c r="AF10" s="153"/>
      <c r="AG10" s="153"/>
      <c r="AH10" s="153"/>
      <c r="AI10" s="153"/>
      <c r="AJ10" s="153"/>
      <c r="AK10" s="153"/>
      <c r="AL10" s="153"/>
      <c r="AM10" s="153"/>
    </row>
    <row r="11" spans="1:39" ht="15.75" x14ac:dyDescent="0.25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53"/>
      <c r="K11" s="156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</row>
    <row r="12" spans="1:39" ht="15.75" x14ac:dyDescent="0.25">
      <c r="A12" s="15" t="s">
        <v>18</v>
      </c>
      <c r="B12" s="8">
        <v>31086</v>
      </c>
      <c r="C12" s="9"/>
      <c r="D12" s="9"/>
      <c r="E12" s="9"/>
      <c r="F12" s="9"/>
      <c r="G12" s="9"/>
      <c r="H12" s="10"/>
      <c r="I12" s="2"/>
      <c r="J12" s="153"/>
      <c r="K12" s="156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3"/>
      <c r="Z12" s="153"/>
      <c r="AA12" s="153"/>
      <c r="AB12" s="153"/>
      <c r="AC12" s="153"/>
      <c r="AD12" s="153"/>
      <c r="AE12" s="158"/>
      <c r="AF12" s="153"/>
      <c r="AG12" s="153"/>
      <c r="AH12" s="153"/>
      <c r="AI12" s="153"/>
      <c r="AJ12" s="153"/>
      <c r="AK12" s="153"/>
      <c r="AL12" s="153"/>
      <c r="AM12" s="153"/>
    </row>
    <row r="13" spans="1:39" ht="16.5" thickBot="1" x14ac:dyDescent="0.3">
      <c r="A13" s="16" t="s">
        <v>20</v>
      </c>
      <c r="B13" s="17">
        <v>1510</v>
      </c>
      <c r="C13" s="18"/>
      <c r="D13" s="18"/>
      <c r="E13" s="18"/>
      <c r="F13" s="18"/>
      <c r="G13" s="18"/>
      <c r="H13" s="19"/>
      <c r="I13" s="2"/>
      <c r="J13" s="162"/>
      <c r="K13" s="155"/>
      <c r="L13" s="163"/>
      <c r="M13" s="163"/>
      <c r="N13" s="163"/>
      <c r="O13" s="163"/>
      <c r="P13" s="163"/>
      <c r="Q13" s="163"/>
      <c r="R13" s="163"/>
      <c r="S13" s="156"/>
      <c r="T13" s="164"/>
      <c r="U13" s="156"/>
      <c r="V13" s="156"/>
      <c r="W13" s="156"/>
      <c r="X13" s="156"/>
      <c r="Y13" s="153"/>
      <c r="Z13" s="153"/>
      <c r="AA13" s="153"/>
      <c r="AB13" s="153"/>
      <c r="AC13" s="153"/>
      <c r="AD13" s="153"/>
      <c r="AE13" s="158"/>
      <c r="AF13" s="153"/>
      <c r="AG13" s="153"/>
      <c r="AH13" s="153"/>
      <c r="AI13" s="153"/>
      <c r="AJ13" s="153"/>
      <c r="AK13" s="153"/>
      <c r="AL13" s="153"/>
      <c r="AM13" s="153"/>
    </row>
    <row r="14" spans="1:39" ht="15.75" x14ac:dyDescent="0.25">
      <c r="A14" s="20"/>
      <c r="B14" s="21"/>
      <c r="C14" s="9" t="s">
        <v>23</v>
      </c>
      <c r="D14" s="22"/>
      <c r="E14" s="77" t="s">
        <v>24</v>
      </c>
      <c r="F14" s="137"/>
      <c r="G14" s="77" t="s">
        <v>25</v>
      </c>
      <c r="H14" s="78"/>
      <c r="I14" s="25"/>
      <c r="J14" s="153"/>
      <c r="K14" s="156"/>
      <c r="L14" s="159"/>
      <c r="M14" s="159"/>
      <c r="N14" s="164"/>
      <c r="O14" s="164"/>
      <c r="P14" s="164"/>
      <c r="Q14" s="164"/>
      <c r="R14" s="164"/>
      <c r="S14" s="159"/>
      <c r="T14" s="159"/>
      <c r="U14" s="159"/>
      <c r="V14" s="159"/>
      <c r="W14" s="159"/>
      <c r="X14" s="159"/>
      <c r="Y14" s="153"/>
      <c r="Z14" s="153"/>
      <c r="AA14" s="153"/>
      <c r="AB14" s="153"/>
      <c r="AC14" s="153"/>
      <c r="AD14" s="153"/>
      <c r="AE14" s="158"/>
      <c r="AF14" s="153"/>
      <c r="AG14" s="153"/>
      <c r="AH14" s="153"/>
      <c r="AI14" s="153"/>
      <c r="AJ14" s="153"/>
      <c r="AK14" s="153"/>
      <c r="AL14" s="153"/>
      <c r="AM14" s="153"/>
    </row>
    <row r="15" spans="1:39" ht="15.75" x14ac:dyDescent="0.25">
      <c r="A15" s="20" t="s">
        <v>27</v>
      </c>
      <c r="B15" s="27" t="s">
        <v>28</v>
      </c>
      <c r="C15" s="28" t="s">
        <v>29</v>
      </c>
      <c r="D15" s="29" t="s">
        <v>30</v>
      </c>
      <c r="E15" s="28" t="s">
        <v>29</v>
      </c>
      <c r="F15" s="30" t="s">
        <v>30</v>
      </c>
      <c r="G15" s="28" t="s">
        <v>29</v>
      </c>
      <c r="H15" s="29" t="s">
        <v>30</v>
      </c>
      <c r="I15" s="25"/>
      <c r="J15" s="156"/>
      <c r="K15" s="156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59"/>
      <c r="Z15" s="158"/>
      <c r="AA15" s="153"/>
      <c r="AB15" s="153"/>
      <c r="AC15" s="153"/>
      <c r="AD15" s="153"/>
      <c r="AE15" s="158"/>
      <c r="AF15" s="153"/>
      <c r="AG15" s="153"/>
      <c r="AH15" s="153"/>
      <c r="AI15" s="153"/>
      <c r="AJ15" s="153"/>
      <c r="AK15" s="153"/>
      <c r="AL15" s="153"/>
      <c r="AM15" s="153"/>
    </row>
    <row r="16" spans="1:39" ht="15.75" x14ac:dyDescent="0.25">
      <c r="A16" s="20" t="s">
        <v>31</v>
      </c>
      <c r="B16" s="21"/>
      <c r="C16" s="28" t="s">
        <v>32</v>
      </c>
      <c r="D16" s="29" t="s">
        <v>33</v>
      </c>
      <c r="E16" s="28" t="s">
        <v>32</v>
      </c>
      <c r="F16" s="30" t="s">
        <v>34</v>
      </c>
      <c r="G16" s="28" t="s">
        <v>32</v>
      </c>
      <c r="H16" s="29" t="s">
        <v>34</v>
      </c>
      <c r="I16" s="30"/>
      <c r="J16" s="156"/>
      <c r="K16" s="156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59"/>
      <c r="Z16" s="158"/>
      <c r="AA16" s="153"/>
      <c r="AB16" s="153"/>
      <c r="AC16" s="153"/>
      <c r="AD16" s="153"/>
      <c r="AE16" s="158"/>
      <c r="AF16" s="153"/>
      <c r="AG16" s="153"/>
      <c r="AH16" s="153"/>
      <c r="AI16" s="153"/>
      <c r="AJ16" s="153"/>
      <c r="AK16" s="153"/>
      <c r="AL16" s="153"/>
      <c r="AM16" s="153"/>
    </row>
    <row r="17" spans="1:39" ht="15.75" x14ac:dyDescent="0.25">
      <c r="A17" s="20"/>
      <c r="B17" s="21"/>
      <c r="C17" s="7"/>
      <c r="D17" s="29" t="s">
        <v>35</v>
      </c>
      <c r="E17" s="7"/>
      <c r="F17" s="30" t="s">
        <v>35</v>
      </c>
      <c r="G17" s="7"/>
      <c r="H17" s="29" t="s">
        <v>35</v>
      </c>
      <c r="I17" s="30"/>
      <c r="J17" s="156"/>
      <c r="K17" s="156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59"/>
      <c r="Z17" s="158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</row>
    <row r="18" spans="1:39" ht="15.75" x14ac:dyDescent="0.25">
      <c r="A18" s="23"/>
      <c r="B18" s="31"/>
      <c r="C18" s="32" t="s">
        <v>22</v>
      </c>
      <c r="D18" s="24" t="s">
        <v>21</v>
      </c>
      <c r="E18" s="32" t="s">
        <v>22</v>
      </c>
      <c r="F18" s="22" t="s">
        <v>21</v>
      </c>
      <c r="G18" s="32" t="s">
        <v>22</v>
      </c>
      <c r="H18" s="24" t="s">
        <v>21</v>
      </c>
      <c r="I18" s="30"/>
      <c r="J18" s="156"/>
      <c r="K18" s="156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59"/>
      <c r="Z18" s="158"/>
      <c r="AA18" s="153"/>
      <c r="AB18" s="153"/>
      <c r="AC18" s="153"/>
      <c r="AD18" s="153"/>
      <c r="AE18" s="158"/>
      <c r="AF18" s="153"/>
      <c r="AG18" s="153"/>
      <c r="AH18" s="153"/>
      <c r="AI18" s="153"/>
      <c r="AJ18" s="153"/>
      <c r="AK18" s="153"/>
      <c r="AL18" s="153"/>
      <c r="AM18" s="153"/>
    </row>
    <row r="19" spans="1:39" ht="16.5" customHeight="1" x14ac:dyDescent="0.25">
      <c r="A19" s="33" t="s">
        <v>36</v>
      </c>
      <c r="B19" s="27" t="s">
        <v>37</v>
      </c>
      <c r="C19" s="34">
        <f>D19*3*32596</f>
        <v>263049.72000000003</v>
      </c>
      <c r="D19" s="35">
        <v>2.69</v>
      </c>
      <c r="E19" s="34">
        <f>F19*3*32596</f>
        <v>263049.72000000003</v>
      </c>
      <c r="F19" s="35">
        <v>2.69</v>
      </c>
      <c r="G19" s="34">
        <f>C19-E19</f>
        <v>0</v>
      </c>
      <c r="H19" s="35">
        <f>D19-F19</f>
        <v>0</v>
      </c>
      <c r="I19" s="36"/>
      <c r="J19" s="156"/>
      <c r="K19" s="156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59"/>
      <c r="Z19" s="158"/>
      <c r="AA19" s="153"/>
      <c r="AB19" s="153"/>
      <c r="AC19" s="153"/>
      <c r="AD19" s="153"/>
      <c r="AE19" s="153"/>
      <c r="AF19" s="153"/>
      <c r="AG19" s="158"/>
      <c r="AH19" s="153"/>
      <c r="AI19" s="153"/>
      <c r="AJ19" s="153"/>
      <c r="AK19" s="153"/>
      <c r="AL19" s="153"/>
      <c r="AM19" s="153"/>
    </row>
    <row r="20" spans="1:39" ht="16.5" customHeight="1" x14ac:dyDescent="0.25">
      <c r="A20" s="33" t="s">
        <v>38</v>
      </c>
      <c r="B20" s="27" t="s">
        <v>39</v>
      </c>
      <c r="C20" s="28"/>
      <c r="D20" s="29"/>
      <c r="E20" s="28"/>
      <c r="F20" s="29"/>
      <c r="G20" s="28"/>
      <c r="H20" s="29"/>
      <c r="I20" s="30"/>
      <c r="J20" s="156"/>
      <c r="K20" s="156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59"/>
      <c r="Z20" s="158"/>
      <c r="AA20" s="153"/>
      <c r="AB20" s="153"/>
      <c r="AC20" s="153"/>
      <c r="AD20" s="153"/>
      <c r="AE20" s="158"/>
      <c r="AF20" s="153"/>
      <c r="AG20" s="153"/>
      <c r="AH20" s="153"/>
      <c r="AI20" s="153"/>
      <c r="AJ20" s="153"/>
      <c r="AK20" s="153"/>
      <c r="AL20" s="153"/>
      <c r="AM20" s="153"/>
    </row>
    <row r="21" spans="1:39" ht="16.5" customHeight="1" x14ac:dyDescent="0.25">
      <c r="A21" s="33" t="s">
        <v>40</v>
      </c>
      <c r="B21" s="27" t="s">
        <v>41</v>
      </c>
      <c r="C21" s="28"/>
      <c r="D21" s="29"/>
      <c r="E21" s="28"/>
      <c r="F21" s="29"/>
      <c r="G21" s="28"/>
      <c r="H21" s="29"/>
      <c r="I21" s="30"/>
      <c r="J21" s="156"/>
      <c r="K21" s="156"/>
      <c r="L21" s="165"/>
      <c r="M21" s="165"/>
      <c r="N21" s="166"/>
      <c r="O21" s="165"/>
      <c r="P21" s="166"/>
      <c r="Q21" s="165"/>
      <c r="R21" s="165"/>
      <c r="S21" s="166"/>
      <c r="T21" s="165"/>
      <c r="U21" s="166"/>
      <c r="V21" s="166"/>
      <c r="W21" s="166"/>
      <c r="X21" s="166"/>
      <c r="Y21" s="159"/>
      <c r="Z21" s="158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</row>
    <row r="22" spans="1:39" ht="16.5" customHeight="1" x14ac:dyDescent="0.25">
      <c r="A22" s="33" t="s">
        <v>42</v>
      </c>
      <c r="B22" s="27" t="s">
        <v>43</v>
      </c>
      <c r="C22" s="28"/>
      <c r="D22" s="29"/>
      <c r="E22" s="28"/>
      <c r="F22" s="29"/>
      <c r="G22" s="28"/>
      <c r="H22" s="29"/>
      <c r="I22" s="30"/>
      <c r="J22" s="156"/>
      <c r="K22" s="156"/>
      <c r="L22" s="165"/>
      <c r="M22" s="165"/>
      <c r="N22" s="165"/>
      <c r="O22" s="166"/>
      <c r="P22" s="166"/>
      <c r="Q22" s="165"/>
      <c r="R22" s="165"/>
      <c r="S22" s="166"/>
      <c r="T22" s="166"/>
      <c r="U22" s="166"/>
      <c r="V22" s="166"/>
      <c r="W22" s="166"/>
      <c r="X22" s="166"/>
      <c r="Y22" s="159"/>
      <c r="Z22" s="158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</row>
    <row r="23" spans="1:39" ht="16.5" customHeight="1" x14ac:dyDescent="0.25">
      <c r="A23" s="20" t="s">
        <v>44</v>
      </c>
      <c r="B23" s="27" t="s">
        <v>154</v>
      </c>
      <c r="C23" s="28"/>
      <c r="D23" s="29"/>
      <c r="E23" s="28"/>
      <c r="F23" s="29"/>
      <c r="G23" s="28"/>
      <c r="H23" s="29"/>
      <c r="I23" s="30"/>
      <c r="J23" s="156"/>
      <c r="K23" s="15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5"/>
      <c r="X23" s="166"/>
      <c r="Y23" s="159"/>
      <c r="Z23" s="158"/>
      <c r="AA23" s="153"/>
      <c r="AB23" s="153"/>
      <c r="AC23" s="153"/>
      <c r="AD23" s="153"/>
      <c r="AE23" s="153"/>
      <c r="AF23" s="153"/>
      <c r="AG23" s="158"/>
      <c r="AH23" s="153"/>
      <c r="AI23" s="153"/>
      <c r="AJ23" s="153"/>
      <c r="AK23" s="153"/>
      <c r="AL23" s="153"/>
      <c r="AM23" s="153"/>
    </row>
    <row r="24" spans="1:39" ht="16.5" customHeight="1" x14ac:dyDescent="0.25">
      <c r="A24" s="20" t="s">
        <v>45</v>
      </c>
      <c r="B24" s="27" t="s">
        <v>104</v>
      </c>
      <c r="C24" s="28"/>
      <c r="D24" s="29"/>
      <c r="E24" s="28"/>
      <c r="F24" s="29"/>
      <c r="G24" s="28"/>
      <c r="H24" s="29"/>
      <c r="I24" s="30"/>
      <c r="J24" s="156"/>
      <c r="K24" s="15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59"/>
      <c r="Z24" s="158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</row>
    <row r="25" spans="1:39" ht="15.75" customHeight="1" x14ac:dyDescent="0.25">
      <c r="A25" s="20" t="s">
        <v>46</v>
      </c>
      <c r="B25" s="27" t="s">
        <v>3</v>
      </c>
      <c r="C25" s="28"/>
      <c r="D25" s="29"/>
      <c r="E25" s="28"/>
      <c r="F25" s="29"/>
      <c r="G25" s="28"/>
      <c r="H25" s="29"/>
      <c r="I25" s="30"/>
      <c r="J25" s="156"/>
      <c r="K25" s="156"/>
      <c r="L25" s="166"/>
      <c r="M25" s="165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59"/>
      <c r="Z25" s="158"/>
      <c r="AA25" s="153"/>
      <c r="AB25" s="153"/>
      <c r="AC25" s="153"/>
      <c r="AD25" s="153"/>
      <c r="AE25" s="153"/>
      <c r="AF25" s="153"/>
      <c r="AG25" s="167"/>
      <c r="AH25" s="153"/>
      <c r="AI25" s="153"/>
      <c r="AJ25" s="153"/>
      <c r="AK25" s="153"/>
      <c r="AL25" s="153"/>
      <c r="AM25" s="153"/>
    </row>
    <row r="26" spans="1:39" ht="15.75" customHeight="1" x14ac:dyDescent="0.25">
      <c r="A26" s="20" t="s">
        <v>47</v>
      </c>
      <c r="B26" s="27" t="s">
        <v>3</v>
      </c>
      <c r="C26" s="28"/>
      <c r="D26" s="29"/>
      <c r="E26" s="28"/>
      <c r="F26" s="29"/>
      <c r="G26" s="28"/>
      <c r="H26" s="29"/>
      <c r="I26" s="30"/>
      <c r="J26" s="156"/>
      <c r="K26" s="156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59"/>
      <c r="Z26" s="158"/>
      <c r="AA26" s="153"/>
      <c r="AB26" s="153"/>
      <c r="AC26" s="153"/>
      <c r="AD26" s="153"/>
      <c r="AE26" s="153"/>
      <c r="AF26" s="153"/>
      <c r="AG26" s="167"/>
      <c r="AH26" s="153"/>
      <c r="AI26" s="153"/>
      <c r="AJ26" s="153"/>
      <c r="AK26" s="153"/>
      <c r="AL26" s="153"/>
      <c r="AM26" s="153"/>
    </row>
    <row r="27" spans="1:39" ht="15.75" x14ac:dyDescent="0.25">
      <c r="A27" s="20" t="s">
        <v>48</v>
      </c>
      <c r="B27" s="27" t="s">
        <v>3</v>
      </c>
      <c r="C27" s="28"/>
      <c r="D27" s="29"/>
      <c r="E27" s="28"/>
      <c r="F27" s="29"/>
      <c r="G27" s="28"/>
      <c r="H27" s="29"/>
      <c r="I27" s="30"/>
      <c r="J27" s="156"/>
      <c r="K27" s="156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6"/>
      <c r="X27" s="165"/>
      <c r="Y27" s="159"/>
      <c r="Z27" s="158"/>
      <c r="AA27" s="153"/>
      <c r="AB27" s="158"/>
      <c r="AC27" s="158"/>
      <c r="AD27" s="158"/>
      <c r="AE27" s="158"/>
      <c r="AF27" s="153"/>
      <c r="AG27" s="167"/>
      <c r="AH27" s="153"/>
      <c r="AI27" s="153"/>
      <c r="AJ27" s="153"/>
      <c r="AK27" s="153"/>
      <c r="AL27" s="153"/>
      <c r="AM27" s="153"/>
    </row>
    <row r="28" spans="1:39" ht="15.75" x14ac:dyDescent="0.25">
      <c r="A28" s="20"/>
      <c r="B28" s="27"/>
      <c r="C28" s="28"/>
      <c r="D28" s="29"/>
      <c r="E28" s="28"/>
      <c r="F28" s="29"/>
      <c r="G28" s="28"/>
      <c r="H28" s="29"/>
      <c r="I28" s="30"/>
      <c r="J28" s="156"/>
      <c r="K28" s="156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15.75" x14ac:dyDescent="0.25">
      <c r="A29" s="37" t="s">
        <v>50</v>
      </c>
      <c r="B29" s="38" t="s">
        <v>37</v>
      </c>
      <c r="C29" s="34">
        <f>D29*3*32596</f>
        <v>375505.91999999998</v>
      </c>
      <c r="D29" s="39">
        <v>3.84</v>
      </c>
      <c r="E29" s="34">
        <f>F29*3*32596</f>
        <v>375505.91999999998</v>
      </c>
      <c r="F29" s="39">
        <v>3.84</v>
      </c>
      <c r="G29" s="34">
        <f>C29-E29</f>
        <v>0</v>
      </c>
      <c r="H29" s="39">
        <f>D29-F29</f>
        <v>0</v>
      </c>
      <c r="I29" s="30"/>
      <c r="J29" s="156"/>
      <c r="K29" s="156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</row>
    <row r="30" spans="1:39" ht="15.75" x14ac:dyDescent="0.25">
      <c r="A30" s="33" t="s">
        <v>38</v>
      </c>
      <c r="B30" s="40" t="s">
        <v>39</v>
      </c>
      <c r="C30" s="28"/>
      <c r="D30" s="29"/>
      <c r="E30" s="28"/>
      <c r="F30" s="29"/>
      <c r="G30" s="28"/>
      <c r="H30" s="29"/>
      <c r="I30" s="30"/>
      <c r="J30" s="156"/>
      <c r="K30" s="156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</row>
    <row r="31" spans="1:39" ht="15.75" x14ac:dyDescent="0.25">
      <c r="A31" s="33" t="s">
        <v>53</v>
      </c>
      <c r="B31" s="40" t="s">
        <v>41</v>
      </c>
      <c r="C31" s="28"/>
      <c r="D31" s="29"/>
      <c r="E31" s="28"/>
      <c r="F31" s="29"/>
      <c r="G31" s="28"/>
      <c r="H31" s="29"/>
      <c r="I31" s="30"/>
      <c r="J31" s="156"/>
      <c r="K31" s="156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</row>
    <row r="32" spans="1:39" ht="15.75" x14ac:dyDescent="0.25">
      <c r="A32" s="33" t="s">
        <v>55</v>
      </c>
      <c r="B32" s="40" t="s">
        <v>56</v>
      </c>
      <c r="C32" s="28"/>
      <c r="D32" s="29"/>
      <c r="E32" s="28"/>
      <c r="F32" s="29"/>
      <c r="G32" s="28"/>
      <c r="H32" s="29"/>
      <c r="I32" s="30"/>
      <c r="J32" s="156"/>
      <c r="K32" s="156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</row>
    <row r="33" spans="1:39" ht="15.75" x14ac:dyDescent="0.25">
      <c r="A33" s="33" t="s">
        <v>57</v>
      </c>
      <c r="B33" s="40" t="s">
        <v>58</v>
      </c>
      <c r="C33" s="28"/>
      <c r="D33" s="29"/>
      <c r="E33" s="28"/>
      <c r="F33" s="29"/>
      <c r="G33" s="28"/>
      <c r="H33" s="29"/>
      <c r="I33" s="30"/>
      <c r="J33" s="156"/>
      <c r="K33" s="156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53"/>
      <c r="Z33" s="153"/>
      <c r="AA33" s="153"/>
      <c r="AB33" s="153"/>
      <c r="AC33" s="153"/>
      <c r="AD33" s="153"/>
      <c r="AE33" s="153"/>
      <c r="AF33" s="153"/>
      <c r="AG33" s="153"/>
      <c r="AH33" s="158"/>
      <c r="AI33" s="153"/>
      <c r="AJ33" s="153"/>
      <c r="AK33" s="153"/>
      <c r="AL33" s="153"/>
      <c r="AM33" s="153"/>
    </row>
    <row r="34" spans="1:39" ht="15.75" x14ac:dyDescent="0.25">
      <c r="A34" s="33" t="s">
        <v>60</v>
      </c>
      <c r="B34" s="40" t="s">
        <v>61</v>
      </c>
      <c r="C34" s="28"/>
      <c r="D34" s="29"/>
      <c r="E34" s="28"/>
      <c r="F34" s="29"/>
      <c r="G34" s="28"/>
      <c r="H34" s="29"/>
      <c r="I34" s="30"/>
      <c r="J34" s="156"/>
      <c r="K34" s="156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</row>
    <row r="35" spans="1:39" ht="15.75" x14ac:dyDescent="0.25">
      <c r="A35" s="20" t="s">
        <v>44</v>
      </c>
      <c r="B35" s="40" t="s">
        <v>63</v>
      </c>
      <c r="C35" s="28"/>
      <c r="D35" s="29"/>
      <c r="E35" s="28"/>
      <c r="F35" s="29"/>
      <c r="G35" s="28"/>
      <c r="H35" s="29"/>
      <c r="I35" s="30"/>
      <c r="J35" s="156"/>
      <c r="K35" s="156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53"/>
      <c r="Z35" s="153"/>
      <c r="AA35" s="153"/>
      <c r="AB35" s="153"/>
      <c r="AC35" s="153"/>
      <c r="AD35" s="158"/>
      <c r="AE35" s="153"/>
      <c r="AF35" s="153"/>
      <c r="AG35" s="153"/>
      <c r="AH35" s="153"/>
      <c r="AI35" s="153"/>
      <c r="AJ35" s="153"/>
      <c r="AK35" s="153"/>
      <c r="AL35" s="153"/>
      <c r="AM35" s="153"/>
    </row>
    <row r="36" spans="1:39" ht="15.75" x14ac:dyDescent="0.25">
      <c r="A36" s="20" t="s">
        <v>45</v>
      </c>
      <c r="B36" s="40" t="s">
        <v>64</v>
      </c>
      <c r="C36" s="28"/>
      <c r="D36" s="29"/>
      <c r="E36" s="28"/>
      <c r="F36" s="29"/>
      <c r="G36" s="28"/>
      <c r="H36" s="29"/>
      <c r="I36" s="30"/>
      <c r="J36" s="156"/>
      <c r="K36" s="156"/>
      <c r="L36" s="156"/>
      <c r="M36" s="156"/>
      <c r="N36" s="156"/>
      <c r="O36" s="156"/>
      <c r="P36" s="156"/>
      <c r="Q36" s="156"/>
      <c r="R36" s="156"/>
      <c r="S36" s="164"/>
      <c r="T36" s="164"/>
      <c r="U36" s="164"/>
      <c r="V36" s="164"/>
      <c r="W36" s="164"/>
      <c r="X36" s="156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</row>
    <row r="37" spans="1:39" ht="15.75" x14ac:dyDescent="0.25">
      <c r="A37" s="20" t="s">
        <v>46</v>
      </c>
      <c r="B37" s="40" t="s">
        <v>65</v>
      </c>
      <c r="C37" s="28"/>
      <c r="D37" s="29"/>
      <c r="E37" s="28"/>
      <c r="F37" s="29"/>
      <c r="G37" s="28"/>
      <c r="H37" s="29"/>
      <c r="I37" s="30"/>
      <c r="J37" s="156"/>
      <c r="K37" s="156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56"/>
      <c r="X37" s="156"/>
      <c r="Y37" s="153"/>
      <c r="Z37" s="153"/>
      <c r="AA37" s="153"/>
      <c r="AB37" s="153"/>
      <c r="AC37" s="153"/>
      <c r="AD37" s="158"/>
      <c r="AE37" s="153"/>
      <c r="AF37" s="153"/>
      <c r="AG37" s="153"/>
      <c r="AH37" s="153"/>
      <c r="AI37" s="153"/>
      <c r="AJ37" s="153"/>
      <c r="AK37" s="153"/>
      <c r="AL37" s="153"/>
      <c r="AM37" s="153"/>
    </row>
    <row r="38" spans="1:39" ht="15.75" x14ac:dyDescent="0.25">
      <c r="A38" s="20" t="s">
        <v>47</v>
      </c>
      <c r="B38" s="40" t="s">
        <v>66</v>
      </c>
      <c r="C38" s="28"/>
      <c r="D38" s="29"/>
      <c r="E38" s="28"/>
      <c r="F38" s="29"/>
      <c r="G38" s="28"/>
      <c r="H38" s="29"/>
      <c r="I38" s="30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3"/>
      <c r="Z38" s="153"/>
      <c r="AA38" s="153"/>
      <c r="AB38" s="153"/>
      <c r="AC38" s="153"/>
      <c r="AD38" s="158"/>
      <c r="AE38" s="153"/>
      <c r="AF38" s="153"/>
      <c r="AG38" s="153"/>
      <c r="AH38" s="153"/>
      <c r="AI38" s="153"/>
      <c r="AJ38" s="153"/>
      <c r="AK38" s="153"/>
      <c r="AL38" s="153"/>
      <c r="AM38" s="153"/>
    </row>
    <row r="39" spans="1:39" ht="15.75" x14ac:dyDescent="0.25">
      <c r="A39" s="20" t="s">
        <v>48</v>
      </c>
      <c r="B39" s="40" t="s">
        <v>67</v>
      </c>
      <c r="C39" s="28"/>
      <c r="D39" s="29"/>
      <c r="E39" s="28"/>
      <c r="F39" s="29"/>
      <c r="G39" s="28"/>
      <c r="H39" s="29"/>
      <c r="I39" s="30"/>
      <c r="J39" s="156"/>
      <c r="K39" s="168"/>
      <c r="L39" s="164"/>
      <c r="M39" s="164"/>
      <c r="N39" s="164"/>
      <c r="O39" s="164"/>
      <c r="P39" s="164"/>
      <c r="Q39" s="164"/>
      <c r="R39" s="164"/>
      <c r="S39" s="156"/>
      <c r="T39" s="156"/>
      <c r="U39" s="156"/>
      <c r="V39" s="156"/>
      <c r="W39" s="156"/>
      <c r="X39" s="156"/>
      <c r="Y39" s="153"/>
      <c r="Z39" s="153"/>
      <c r="AA39" s="153"/>
      <c r="AB39" s="153"/>
      <c r="AC39" s="153"/>
      <c r="AD39" s="158"/>
      <c r="AE39" s="153"/>
      <c r="AF39" s="153"/>
      <c r="AG39" s="153"/>
      <c r="AH39" s="153"/>
      <c r="AI39" s="153"/>
      <c r="AJ39" s="153"/>
      <c r="AK39" s="153"/>
      <c r="AL39" s="153"/>
      <c r="AM39" s="153"/>
    </row>
    <row r="40" spans="1:39" ht="15.75" x14ac:dyDescent="0.25">
      <c r="A40" s="20"/>
      <c r="B40" s="40" t="s">
        <v>68</v>
      </c>
      <c r="C40" s="28"/>
      <c r="D40" s="29"/>
      <c r="E40" s="28"/>
      <c r="F40" s="29"/>
      <c r="G40" s="28"/>
      <c r="H40" s="29"/>
      <c r="I40" s="30"/>
      <c r="J40" s="162"/>
      <c r="K40" s="155"/>
      <c r="L40" s="163"/>
      <c r="M40" s="163"/>
      <c r="N40" s="163"/>
      <c r="O40" s="163"/>
      <c r="P40" s="163"/>
      <c r="Q40" s="163"/>
      <c r="R40" s="163"/>
      <c r="S40" s="164"/>
      <c r="T40" s="164"/>
      <c r="U40" s="164"/>
      <c r="V40" s="164"/>
      <c r="W40" s="164"/>
      <c r="X40" s="164"/>
      <c r="Y40" s="153"/>
      <c r="Z40" s="153"/>
      <c r="AA40" s="153"/>
      <c r="AB40" s="153"/>
      <c r="AC40" s="153"/>
      <c r="AD40" s="158"/>
      <c r="AE40" s="153"/>
      <c r="AF40" s="153"/>
      <c r="AG40" s="153"/>
      <c r="AH40" s="153"/>
      <c r="AI40" s="153"/>
      <c r="AJ40" s="153"/>
      <c r="AK40" s="153"/>
      <c r="AL40" s="153"/>
      <c r="AM40" s="153"/>
    </row>
    <row r="41" spans="1:39" ht="15.75" x14ac:dyDescent="0.25">
      <c r="A41" s="20"/>
      <c r="B41" s="40" t="s">
        <v>70</v>
      </c>
      <c r="C41" s="28"/>
      <c r="D41" s="29"/>
      <c r="E41" s="28"/>
      <c r="F41" s="29"/>
      <c r="G41" s="28"/>
      <c r="H41" s="29"/>
      <c r="I41" s="30"/>
      <c r="J41" s="156"/>
      <c r="K41" s="155"/>
      <c r="L41" s="164"/>
      <c r="M41" s="164"/>
      <c r="N41" s="156"/>
      <c r="O41" s="156"/>
      <c r="P41" s="156"/>
      <c r="Q41" s="156"/>
      <c r="R41" s="156"/>
      <c r="S41" s="164"/>
      <c r="T41" s="164"/>
      <c r="U41" s="164"/>
      <c r="V41" s="164"/>
      <c r="W41" s="164"/>
      <c r="X41" s="164"/>
      <c r="Y41" s="153"/>
      <c r="Z41" s="153"/>
      <c r="AA41" s="153"/>
      <c r="AB41" s="153"/>
      <c r="AC41" s="153"/>
      <c r="AD41" s="158"/>
      <c r="AE41" s="153"/>
      <c r="AF41" s="153"/>
      <c r="AG41" s="153"/>
      <c r="AH41" s="153"/>
      <c r="AI41" s="153"/>
      <c r="AJ41" s="153"/>
      <c r="AK41" s="153"/>
      <c r="AL41" s="153"/>
      <c r="AM41" s="153"/>
    </row>
    <row r="42" spans="1:39" ht="15.75" x14ac:dyDescent="0.25">
      <c r="A42" s="20"/>
      <c r="B42" s="40" t="s">
        <v>71</v>
      </c>
      <c r="C42" s="28"/>
      <c r="D42" s="29"/>
      <c r="E42" s="28"/>
      <c r="F42" s="29"/>
      <c r="G42" s="28"/>
      <c r="H42" s="29"/>
      <c r="I42" s="30"/>
      <c r="J42" s="156"/>
      <c r="K42" s="156"/>
      <c r="L42" s="156"/>
      <c r="M42" s="156"/>
      <c r="N42" s="156"/>
      <c r="O42" s="156"/>
      <c r="P42" s="156"/>
      <c r="Q42" s="156"/>
      <c r="R42" s="156"/>
      <c r="S42" s="164"/>
      <c r="T42" s="164"/>
      <c r="U42" s="164"/>
      <c r="V42" s="164"/>
      <c r="W42" s="164"/>
      <c r="X42" s="164"/>
      <c r="Y42" s="153"/>
      <c r="Z42" s="153"/>
      <c r="AA42" s="160"/>
      <c r="AB42" s="160"/>
      <c r="AC42" s="160"/>
      <c r="AD42" s="161"/>
      <c r="AE42" s="153"/>
      <c r="AF42" s="153"/>
      <c r="AG42" s="153"/>
      <c r="AH42" s="153"/>
      <c r="AI42" s="153"/>
      <c r="AJ42" s="153"/>
      <c r="AK42" s="153"/>
      <c r="AL42" s="153"/>
      <c r="AM42" s="153"/>
    </row>
    <row r="43" spans="1:39" ht="15.75" x14ac:dyDescent="0.25">
      <c r="A43" s="23"/>
      <c r="B43" s="31"/>
      <c r="C43" s="32"/>
      <c r="D43" s="24"/>
      <c r="E43" s="32"/>
      <c r="F43" s="24"/>
      <c r="G43" s="32"/>
      <c r="H43" s="24"/>
      <c r="I43" s="30"/>
      <c r="J43" s="156"/>
      <c r="K43" s="156"/>
      <c r="L43" s="164"/>
      <c r="M43" s="164"/>
      <c r="N43" s="169"/>
      <c r="O43" s="169"/>
      <c r="P43" s="169"/>
      <c r="Q43" s="169"/>
      <c r="R43" s="169"/>
      <c r="S43" s="164"/>
      <c r="T43" s="164"/>
      <c r="U43" s="164"/>
      <c r="V43" s="164"/>
      <c r="W43" s="164"/>
      <c r="X43" s="164"/>
      <c r="Y43" s="153"/>
      <c r="Z43" s="153"/>
      <c r="AA43" s="153"/>
      <c r="AB43" s="153"/>
      <c r="AC43" s="153"/>
      <c r="AD43" s="158"/>
      <c r="AE43" s="153"/>
      <c r="AF43" s="153"/>
      <c r="AG43" s="153"/>
      <c r="AH43" s="153"/>
      <c r="AI43" s="153"/>
      <c r="AJ43" s="153"/>
      <c r="AK43" s="153"/>
      <c r="AL43" s="153"/>
      <c r="AM43" s="153"/>
    </row>
    <row r="44" spans="1:39" ht="15.75" x14ac:dyDescent="0.25">
      <c r="A44" s="37" t="s">
        <v>72</v>
      </c>
      <c r="B44" s="41" t="s">
        <v>73</v>
      </c>
      <c r="C44" s="34">
        <f>D44*3*32596</f>
        <v>131035.92000000001</v>
      </c>
      <c r="D44" s="39">
        <v>1.34</v>
      </c>
      <c r="E44" s="34">
        <f>F44*3*32596</f>
        <v>131035.92000000001</v>
      </c>
      <c r="F44" s="39">
        <v>1.34</v>
      </c>
      <c r="G44" s="34">
        <f>C44-E44</f>
        <v>0</v>
      </c>
      <c r="H44" s="39">
        <f>D44-F44</f>
        <v>0</v>
      </c>
      <c r="I44" s="30"/>
      <c r="J44" s="156"/>
      <c r="K44" s="156"/>
      <c r="L44" s="164"/>
      <c r="M44" s="164"/>
      <c r="N44" s="156"/>
      <c r="O44" s="156"/>
      <c r="P44" s="156"/>
      <c r="Q44" s="156"/>
      <c r="R44" s="156"/>
      <c r="S44" s="164"/>
      <c r="T44" s="164"/>
      <c r="U44" s="164"/>
      <c r="V44" s="164"/>
      <c r="W44" s="164"/>
      <c r="X44" s="164"/>
      <c r="Y44" s="153"/>
      <c r="Z44" s="153"/>
      <c r="AA44" s="153"/>
      <c r="AB44" s="153"/>
      <c r="AC44" s="153"/>
      <c r="AD44" s="158"/>
      <c r="AE44" s="153"/>
      <c r="AF44" s="153"/>
      <c r="AG44" s="153"/>
      <c r="AH44" s="153"/>
      <c r="AI44" s="153"/>
      <c r="AJ44" s="153"/>
      <c r="AK44" s="153"/>
      <c r="AL44" s="153"/>
      <c r="AM44" s="153"/>
    </row>
    <row r="45" spans="1:39" ht="15.75" x14ac:dyDescent="0.25">
      <c r="A45" s="33" t="s">
        <v>74</v>
      </c>
      <c r="B45" s="27" t="s">
        <v>75</v>
      </c>
      <c r="C45" s="42"/>
      <c r="D45" s="43" t="s">
        <v>3</v>
      </c>
      <c r="E45" s="42"/>
      <c r="F45" s="43" t="s">
        <v>3</v>
      </c>
      <c r="G45" s="42"/>
      <c r="H45" s="43" t="s">
        <v>3</v>
      </c>
      <c r="I45" s="30"/>
      <c r="J45" s="156"/>
      <c r="K45" s="156"/>
      <c r="L45" s="163"/>
      <c r="M45" s="163"/>
      <c r="N45" s="156"/>
      <c r="O45" s="156"/>
      <c r="P45" s="156"/>
      <c r="Q45" s="156"/>
      <c r="R45" s="156"/>
      <c r="S45" s="164"/>
      <c r="T45" s="164"/>
      <c r="U45" s="164"/>
      <c r="V45" s="164"/>
      <c r="W45" s="164"/>
      <c r="X45" s="164"/>
      <c r="Y45" s="153"/>
      <c r="Z45" s="153"/>
      <c r="AA45" s="153"/>
      <c r="AB45" s="153"/>
      <c r="AC45" s="153"/>
      <c r="AD45" s="158"/>
      <c r="AE45" s="153"/>
      <c r="AF45" s="153"/>
      <c r="AG45" s="153"/>
      <c r="AH45" s="153"/>
      <c r="AI45" s="153"/>
      <c r="AJ45" s="153"/>
      <c r="AK45" s="153"/>
      <c r="AL45" s="153"/>
      <c r="AM45" s="153"/>
    </row>
    <row r="46" spans="1:39" ht="15.75" x14ac:dyDescent="0.25">
      <c r="A46" s="33" t="s">
        <v>38</v>
      </c>
      <c r="B46" s="27" t="s">
        <v>76</v>
      </c>
      <c r="C46" s="42"/>
      <c r="D46" s="43"/>
      <c r="E46" s="42"/>
      <c r="F46" s="43"/>
      <c r="G46" s="42"/>
      <c r="H46" s="43"/>
      <c r="I46" s="30"/>
      <c r="J46" s="156"/>
      <c r="K46" s="155"/>
      <c r="L46" s="156"/>
      <c r="M46" s="156"/>
      <c r="N46" s="156"/>
      <c r="O46" s="156"/>
      <c r="P46" s="156"/>
      <c r="Q46" s="156"/>
      <c r="R46" s="156"/>
      <c r="S46" s="164"/>
      <c r="T46" s="164"/>
      <c r="U46" s="164"/>
      <c r="V46" s="164"/>
      <c r="W46" s="164"/>
      <c r="X46" s="164"/>
      <c r="Y46" s="153"/>
      <c r="Z46" s="153"/>
      <c r="AA46" s="153"/>
      <c r="AB46" s="153"/>
      <c r="AC46" s="153"/>
      <c r="AD46" s="158"/>
      <c r="AE46" s="153"/>
      <c r="AF46" s="153"/>
      <c r="AG46" s="153"/>
      <c r="AH46" s="153"/>
      <c r="AI46" s="153"/>
      <c r="AJ46" s="153"/>
      <c r="AK46" s="153"/>
      <c r="AL46" s="153"/>
      <c r="AM46" s="153"/>
    </row>
    <row r="47" spans="1:39" ht="15.75" x14ac:dyDescent="0.25">
      <c r="A47" s="33"/>
      <c r="B47" s="27"/>
      <c r="C47" s="42"/>
      <c r="D47" s="43"/>
      <c r="E47" s="42"/>
      <c r="F47" s="43"/>
      <c r="G47" s="42"/>
      <c r="H47" s="43"/>
      <c r="I47" s="30"/>
      <c r="J47" s="156"/>
      <c r="K47" s="155"/>
      <c r="L47" s="156"/>
      <c r="M47" s="156"/>
      <c r="N47" s="156"/>
      <c r="O47" s="156"/>
      <c r="P47" s="156"/>
      <c r="Q47" s="156"/>
      <c r="R47" s="156"/>
      <c r="S47" s="164"/>
      <c r="T47" s="164"/>
      <c r="U47" s="164"/>
      <c r="V47" s="164"/>
      <c r="W47" s="164"/>
      <c r="X47" s="164"/>
      <c r="Y47" s="153"/>
      <c r="Z47" s="153"/>
      <c r="AA47" s="153"/>
      <c r="AB47" s="153"/>
      <c r="AC47" s="153"/>
      <c r="AD47" s="158"/>
      <c r="AE47" s="153"/>
      <c r="AF47" s="153"/>
      <c r="AG47" s="153"/>
      <c r="AH47" s="153"/>
      <c r="AI47" s="153"/>
      <c r="AJ47" s="153"/>
      <c r="AK47" s="153"/>
      <c r="AL47" s="153"/>
      <c r="AM47" s="153"/>
    </row>
    <row r="48" spans="1:39" ht="15.75" x14ac:dyDescent="0.25">
      <c r="A48" s="37" t="s">
        <v>77</v>
      </c>
      <c r="B48" s="41" t="s">
        <v>78</v>
      </c>
      <c r="C48" s="34">
        <f>D48*3*32596</f>
        <v>22491.24</v>
      </c>
      <c r="D48" s="39">
        <v>0.23</v>
      </c>
      <c r="E48" s="34">
        <f>F48*3*32596</f>
        <v>22491.24</v>
      </c>
      <c r="F48" s="39">
        <v>0.23</v>
      </c>
      <c r="G48" s="34">
        <f>C48-E48</f>
        <v>0</v>
      </c>
      <c r="H48" s="39">
        <f>D48-F48</f>
        <v>0</v>
      </c>
      <c r="I48" s="30"/>
      <c r="J48" s="156"/>
      <c r="K48" s="156"/>
      <c r="L48" s="156"/>
      <c r="M48" s="156"/>
      <c r="N48" s="156"/>
      <c r="O48" s="156"/>
      <c r="P48" s="156"/>
      <c r="Q48" s="156"/>
      <c r="R48" s="156"/>
      <c r="S48" s="164"/>
      <c r="T48" s="164"/>
      <c r="U48" s="164"/>
      <c r="V48" s="164"/>
      <c r="W48" s="164"/>
      <c r="X48" s="164"/>
      <c r="Y48" s="153"/>
      <c r="Z48" s="153"/>
      <c r="AA48" s="153"/>
      <c r="AB48" s="153"/>
      <c r="AC48" s="170"/>
      <c r="AD48" s="171"/>
      <c r="AE48" s="153"/>
      <c r="AF48" s="153"/>
      <c r="AG48" s="153"/>
      <c r="AH48" s="153"/>
      <c r="AI48" s="153"/>
      <c r="AJ48" s="153"/>
      <c r="AK48" s="153"/>
      <c r="AL48" s="153"/>
      <c r="AM48" s="153"/>
    </row>
    <row r="49" spans="1:39" ht="15.75" x14ac:dyDescent="0.25">
      <c r="A49" s="33" t="s">
        <v>79</v>
      </c>
      <c r="B49" s="27"/>
      <c r="C49" s="42"/>
      <c r="D49" s="43"/>
      <c r="E49" s="42"/>
      <c r="F49" s="43"/>
      <c r="G49" s="42"/>
      <c r="H49" s="43"/>
      <c r="I49" s="30"/>
      <c r="J49" s="153"/>
      <c r="K49" s="156"/>
      <c r="L49" s="156"/>
      <c r="M49" s="156"/>
      <c r="N49" s="156"/>
      <c r="O49" s="156"/>
      <c r="P49" s="156"/>
      <c r="Q49" s="156"/>
      <c r="R49" s="156"/>
      <c r="S49" s="164"/>
      <c r="T49" s="164"/>
      <c r="U49" s="164"/>
      <c r="V49" s="164"/>
      <c r="W49" s="164"/>
      <c r="X49" s="156"/>
      <c r="Y49" s="153"/>
      <c r="Z49" s="153"/>
      <c r="AA49" s="153"/>
      <c r="AB49" s="153"/>
      <c r="AC49" s="153"/>
      <c r="AD49" s="158"/>
      <c r="AE49" s="153"/>
      <c r="AF49" s="153"/>
      <c r="AG49" s="153"/>
      <c r="AH49" s="153"/>
      <c r="AI49" s="153"/>
      <c r="AJ49" s="153"/>
      <c r="AK49" s="153"/>
      <c r="AL49" s="153"/>
      <c r="AM49" s="153"/>
    </row>
    <row r="50" spans="1:39" ht="15.75" x14ac:dyDescent="0.25">
      <c r="A50" s="44" t="s">
        <v>80</v>
      </c>
      <c r="B50" s="45"/>
      <c r="C50" s="46"/>
      <c r="D50" s="47"/>
      <c r="E50" s="46"/>
      <c r="F50" s="47"/>
      <c r="G50" s="46"/>
      <c r="H50" s="47"/>
      <c r="I50" s="36"/>
      <c r="J50" s="153"/>
      <c r="K50" s="156"/>
      <c r="L50" s="156"/>
      <c r="M50" s="156"/>
      <c r="N50" s="156"/>
      <c r="O50" s="156"/>
      <c r="P50" s="156"/>
      <c r="Q50" s="156"/>
      <c r="R50" s="156"/>
      <c r="S50" s="164"/>
      <c r="T50" s="164"/>
      <c r="U50" s="164"/>
      <c r="V50" s="164"/>
      <c r="W50" s="156"/>
      <c r="X50" s="156"/>
      <c r="Y50" s="153"/>
      <c r="Z50" s="153"/>
      <c r="AA50" s="153"/>
      <c r="AB50" s="153"/>
      <c r="AC50" s="153"/>
      <c r="AD50" s="158"/>
      <c r="AE50" s="153"/>
      <c r="AF50" s="153"/>
      <c r="AG50" s="153"/>
      <c r="AH50" s="153"/>
      <c r="AI50" s="153"/>
      <c r="AJ50" s="153"/>
      <c r="AK50" s="153"/>
      <c r="AL50" s="153"/>
      <c r="AM50" s="153"/>
    </row>
    <row r="51" spans="1:39" ht="15.75" x14ac:dyDescent="0.25">
      <c r="A51" s="33" t="s">
        <v>81</v>
      </c>
      <c r="B51" s="27" t="s">
        <v>82</v>
      </c>
      <c r="C51" s="34">
        <f>D51*3*32596</f>
        <v>507519.72000000003</v>
      </c>
      <c r="D51" s="35">
        <v>5.19</v>
      </c>
      <c r="E51" s="34">
        <f>F51*3*32596</f>
        <v>507519.72000000003</v>
      </c>
      <c r="F51" s="35">
        <v>5.19</v>
      </c>
      <c r="G51" s="34">
        <f>C51-E51</f>
        <v>0</v>
      </c>
      <c r="H51" s="39">
        <f>D51-F51</f>
        <v>0</v>
      </c>
      <c r="I51" s="30"/>
      <c r="J51" s="153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3"/>
      <c r="Z51" s="153"/>
      <c r="AA51" s="153"/>
      <c r="AB51" s="153"/>
      <c r="AC51" s="153"/>
      <c r="AD51" s="158"/>
      <c r="AE51" s="153"/>
      <c r="AF51" s="153"/>
      <c r="AG51" s="153"/>
      <c r="AH51" s="153"/>
      <c r="AI51" s="153"/>
      <c r="AJ51" s="153"/>
      <c r="AK51" s="153"/>
      <c r="AL51" s="153"/>
      <c r="AM51" s="153"/>
    </row>
    <row r="52" spans="1:39" ht="15.75" x14ac:dyDescent="0.25">
      <c r="A52" s="33" t="s">
        <v>83</v>
      </c>
      <c r="B52" s="27" t="s">
        <v>84</v>
      </c>
      <c r="C52" s="48"/>
      <c r="D52" s="35"/>
      <c r="E52" s="48"/>
      <c r="F52" s="35"/>
      <c r="G52" s="48"/>
      <c r="H52" s="35"/>
      <c r="I52" s="30"/>
      <c r="J52" s="153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</row>
    <row r="53" spans="1:39" ht="15.75" x14ac:dyDescent="0.25">
      <c r="A53" s="33" t="s">
        <v>85</v>
      </c>
      <c r="B53" s="27" t="s">
        <v>108</v>
      </c>
      <c r="C53" s="49"/>
      <c r="D53" s="50"/>
      <c r="E53" s="49"/>
      <c r="F53" s="50"/>
      <c r="G53" s="49"/>
      <c r="H53" s="50"/>
      <c r="I53" s="30"/>
      <c r="J53" s="153"/>
      <c r="K53" s="156"/>
      <c r="L53" s="156"/>
      <c r="M53" s="156"/>
      <c r="N53" s="156"/>
      <c r="O53" s="156"/>
      <c r="P53" s="156"/>
      <c r="Q53" s="156"/>
      <c r="R53" s="156"/>
      <c r="S53" s="164"/>
      <c r="T53" s="164"/>
      <c r="U53" s="164"/>
      <c r="V53" s="164"/>
      <c r="W53" s="164"/>
      <c r="X53" s="164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</row>
    <row r="54" spans="1:39" ht="15.75" x14ac:dyDescent="0.25">
      <c r="A54" s="20" t="s">
        <v>44</v>
      </c>
      <c r="B54" s="27" t="s">
        <v>107</v>
      </c>
      <c r="C54" s="49"/>
      <c r="D54" s="50"/>
      <c r="E54" s="49"/>
      <c r="F54" s="50"/>
      <c r="G54" s="49"/>
      <c r="H54" s="50"/>
      <c r="I54" s="30"/>
      <c r="J54" s="153"/>
      <c r="K54" s="156"/>
      <c r="L54" s="153"/>
      <c r="M54" s="153"/>
      <c r="N54" s="153"/>
      <c r="O54" s="153"/>
      <c r="P54" s="153"/>
      <c r="Q54" s="153"/>
      <c r="R54" s="153"/>
      <c r="S54" s="164"/>
      <c r="T54" s="164"/>
      <c r="U54" s="164"/>
      <c r="V54" s="164"/>
      <c r="W54" s="164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</row>
    <row r="55" spans="1:39" ht="15.75" x14ac:dyDescent="0.25">
      <c r="A55" s="20" t="s">
        <v>45</v>
      </c>
      <c r="B55" s="27" t="s">
        <v>86</v>
      </c>
      <c r="C55" s="49"/>
      <c r="D55" s="50"/>
      <c r="E55" s="49"/>
      <c r="F55" s="50"/>
      <c r="G55" s="49"/>
      <c r="H55" s="50"/>
      <c r="I55" s="30"/>
      <c r="J55" s="153"/>
      <c r="K55" s="156"/>
      <c r="L55" s="153"/>
      <c r="M55" s="153"/>
      <c r="N55" s="158"/>
      <c r="O55" s="158"/>
      <c r="P55" s="158"/>
      <c r="Q55" s="158"/>
      <c r="R55" s="158"/>
      <c r="S55" s="164"/>
      <c r="T55" s="164"/>
      <c r="U55" s="164"/>
      <c r="V55" s="164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</row>
    <row r="56" spans="1:39" x14ac:dyDescent="0.25">
      <c r="A56" s="20" t="s">
        <v>46</v>
      </c>
      <c r="B56" s="27" t="s">
        <v>87</v>
      </c>
      <c r="C56" s="49"/>
      <c r="D56" s="50"/>
      <c r="E56" s="49"/>
      <c r="F56" s="50"/>
      <c r="G56" s="49"/>
      <c r="H56" s="50"/>
      <c r="I56" s="30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</row>
    <row r="57" spans="1:39" x14ac:dyDescent="0.25">
      <c r="A57" s="20" t="s">
        <v>47</v>
      </c>
      <c r="B57" s="27" t="s">
        <v>88</v>
      </c>
      <c r="C57" s="49"/>
      <c r="D57" s="50"/>
      <c r="E57" s="49"/>
      <c r="F57" s="50"/>
      <c r="G57" s="49"/>
      <c r="H57" s="50"/>
      <c r="I57" s="36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8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</row>
    <row r="58" spans="1:39" x14ac:dyDescent="0.25">
      <c r="A58" s="20"/>
      <c r="B58" s="27"/>
      <c r="C58" s="49"/>
      <c r="D58" s="50"/>
      <c r="E58" s="49"/>
      <c r="F58" s="50"/>
      <c r="G58" s="49"/>
      <c r="H58" s="50"/>
      <c r="I58" s="36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8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</row>
    <row r="59" spans="1:39" x14ac:dyDescent="0.25">
      <c r="A59" s="20" t="s">
        <v>48</v>
      </c>
      <c r="B59" s="27" t="s">
        <v>89</v>
      </c>
      <c r="C59" s="49"/>
      <c r="D59" s="50"/>
      <c r="E59" s="49"/>
      <c r="F59" s="50"/>
      <c r="G59" s="49"/>
      <c r="H59" s="50"/>
      <c r="I59" s="36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</row>
    <row r="60" spans="1:39" x14ac:dyDescent="0.25">
      <c r="A60" s="20"/>
      <c r="B60" s="27" t="s">
        <v>90</v>
      </c>
      <c r="C60" s="49"/>
      <c r="D60" s="50"/>
      <c r="E60" s="49"/>
      <c r="F60" s="50"/>
      <c r="G60" s="49"/>
      <c r="H60" s="50"/>
      <c r="I60" s="36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</row>
    <row r="61" spans="1:39" x14ac:dyDescent="0.25">
      <c r="A61" s="20"/>
      <c r="B61" s="27" t="s">
        <v>91</v>
      </c>
      <c r="C61" s="49"/>
      <c r="D61" s="50"/>
      <c r="E61" s="49"/>
      <c r="F61" s="50"/>
      <c r="G61" s="49"/>
      <c r="H61" s="50"/>
      <c r="I61" s="36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8"/>
      <c r="AE61" s="153"/>
      <c r="AF61" s="153"/>
      <c r="AG61" s="153"/>
      <c r="AH61" s="153"/>
      <c r="AI61" s="153"/>
      <c r="AJ61" s="153"/>
      <c r="AK61" s="153"/>
      <c r="AL61" s="153"/>
      <c r="AM61" s="153"/>
    </row>
    <row r="62" spans="1:39" x14ac:dyDescent="0.25">
      <c r="A62" s="20"/>
      <c r="B62" s="27" t="s">
        <v>92</v>
      </c>
      <c r="C62" s="28"/>
      <c r="D62" s="29"/>
      <c r="E62" s="28"/>
      <c r="F62" s="29"/>
      <c r="G62" s="28"/>
      <c r="H62" s="29"/>
      <c r="I62" s="36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</row>
    <row r="63" spans="1:39" x14ac:dyDescent="0.25">
      <c r="A63" s="37" t="s">
        <v>93</v>
      </c>
      <c r="B63" s="41" t="s">
        <v>94</v>
      </c>
      <c r="C63" s="34">
        <f>D63*3*32596</f>
        <v>853689.24</v>
      </c>
      <c r="D63" s="39">
        <v>8.73</v>
      </c>
      <c r="E63" s="34">
        <f>F63*3*32596</f>
        <v>853689.24</v>
      </c>
      <c r="F63" s="39">
        <v>8.73</v>
      </c>
      <c r="G63" s="34">
        <f>C63-E63</f>
        <v>0</v>
      </c>
      <c r="H63" s="39">
        <f>D63-F63</f>
        <v>0</v>
      </c>
      <c r="I63" s="30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</row>
    <row r="64" spans="1:39" x14ac:dyDescent="0.25">
      <c r="A64" s="33" t="s">
        <v>95</v>
      </c>
      <c r="B64" s="27" t="s">
        <v>96</v>
      </c>
      <c r="C64" s="42"/>
      <c r="D64" s="43"/>
      <c r="E64" s="42"/>
      <c r="F64" s="43"/>
      <c r="G64" s="42"/>
      <c r="H64" s="43"/>
      <c r="I64" s="36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</row>
    <row r="65" spans="1:39" x14ac:dyDescent="0.25">
      <c r="A65" s="20" t="s">
        <v>3</v>
      </c>
      <c r="B65" s="27" t="s">
        <v>97</v>
      </c>
      <c r="C65" s="42"/>
      <c r="D65" s="43"/>
      <c r="E65" s="42"/>
      <c r="F65" s="43"/>
      <c r="G65" s="42"/>
      <c r="H65" s="43"/>
      <c r="I65" s="36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8"/>
      <c r="AE65" s="153"/>
      <c r="AF65" s="153"/>
      <c r="AG65" s="153"/>
      <c r="AH65" s="153"/>
      <c r="AI65" s="153"/>
      <c r="AJ65" s="153"/>
      <c r="AK65" s="153"/>
      <c r="AL65" s="153"/>
      <c r="AM65" s="153"/>
    </row>
    <row r="66" spans="1:39" x14ac:dyDescent="0.25">
      <c r="A66" s="20"/>
      <c r="B66" s="27"/>
      <c r="C66" s="28"/>
      <c r="D66" s="29"/>
      <c r="E66" s="28"/>
      <c r="F66" s="29"/>
      <c r="G66" s="28"/>
      <c r="H66" s="29"/>
      <c r="I66" s="36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8"/>
      <c r="AE66" s="153"/>
      <c r="AF66" s="153"/>
      <c r="AG66" s="153"/>
      <c r="AH66" s="153"/>
      <c r="AI66" s="153"/>
      <c r="AJ66" s="153"/>
      <c r="AK66" s="153"/>
      <c r="AL66" s="153"/>
      <c r="AM66" s="153"/>
    </row>
    <row r="67" spans="1:39" x14ac:dyDescent="0.25">
      <c r="A67" s="51" t="s">
        <v>98</v>
      </c>
      <c r="B67" s="41" t="s">
        <v>134</v>
      </c>
      <c r="C67" s="52"/>
      <c r="D67" s="133"/>
      <c r="E67" s="52"/>
      <c r="F67" s="133"/>
      <c r="G67" s="52"/>
      <c r="H67" s="53"/>
      <c r="I67" s="36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8"/>
      <c r="AE67" s="153"/>
      <c r="AF67" s="153"/>
      <c r="AG67" s="153"/>
      <c r="AH67" s="153"/>
      <c r="AI67" s="153"/>
      <c r="AJ67" s="153"/>
      <c r="AK67" s="153"/>
      <c r="AL67" s="153"/>
      <c r="AM67" s="153"/>
    </row>
    <row r="68" spans="1:39" x14ac:dyDescent="0.25">
      <c r="A68" s="68" t="s">
        <v>95</v>
      </c>
      <c r="B68" s="27" t="s">
        <v>135</v>
      </c>
      <c r="C68" s="28"/>
      <c r="D68" s="30"/>
      <c r="E68" s="28"/>
      <c r="F68" s="30"/>
      <c r="G68" s="28"/>
      <c r="H68" s="29"/>
      <c r="I68" s="30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8"/>
      <c r="AE68" s="153"/>
      <c r="AF68" s="153"/>
      <c r="AG68" s="153"/>
      <c r="AH68" s="153"/>
      <c r="AI68" s="153"/>
      <c r="AJ68" s="153"/>
      <c r="AK68" s="153"/>
      <c r="AL68" s="153"/>
      <c r="AM68" s="153"/>
    </row>
    <row r="69" spans="1:39" x14ac:dyDescent="0.25">
      <c r="A69" s="134" t="s">
        <v>136</v>
      </c>
      <c r="B69" s="27" t="s">
        <v>137</v>
      </c>
      <c r="C69" s="28"/>
      <c r="D69" s="30"/>
      <c r="E69" s="28"/>
      <c r="F69" s="30"/>
      <c r="G69" s="28"/>
      <c r="H69" s="29"/>
      <c r="I69" s="30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8"/>
      <c r="AE69" s="153"/>
      <c r="AF69" s="153"/>
      <c r="AG69" s="153"/>
      <c r="AH69" s="153"/>
      <c r="AI69" s="153"/>
      <c r="AJ69" s="153"/>
      <c r="AK69" s="153"/>
      <c r="AL69" s="153"/>
      <c r="AM69" s="153"/>
    </row>
    <row r="70" spans="1:39" x14ac:dyDescent="0.25">
      <c r="A70" s="20"/>
      <c r="B70" s="27" t="s">
        <v>138</v>
      </c>
      <c r="C70" s="28"/>
      <c r="D70" s="30"/>
      <c r="E70" s="28"/>
      <c r="F70" s="30"/>
      <c r="G70" s="28"/>
      <c r="H70" s="29"/>
      <c r="I70" s="30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8"/>
      <c r="AE70" s="153"/>
      <c r="AF70" s="153"/>
      <c r="AG70" s="153"/>
      <c r="AH70" s="153"/>
      <c r="AI70" s="153"/>
      <c r="AJ70" s="153"/>
      <c r="AK70" s="153"/>
      <c r="AL70" s="153"/>
      <c r="AM70" s="153"/>
    </row>
    <row r="71" spans="1:39" x14ac:dyDescent="0.25">
      <c r="A71" s="20"/>
      <c r="B71" s="27" t="s">
        <v>139</v>
      </c>
      <c r="C71" s="28"/>
      <c r="D71" s="30"/>
      <c r="E71" s="28"/>
      <c r="F71" s="30"/>
      <c r="G71" s="28"/>
      <c r="H71" s="29"/>
      <c r="I71" s="30"/>
      <c r="AD71" s="113"/>
    </row>
    <row r="72" spans="1:39" x14ac:dyDescent="0.25">
      <c r="A72" s="20"/>
      <c r="B72" s="27" t="s">
        <v>140</v>
      </c>
      <c r="C72" s="28"/>
      <c r="D72" s="30"/>
      <c r="E72" s="28"/>
      <c r="F72" s="30"/>
      <c r="G72" s="28"/>
      <c r="H72" s="29"/>
      <c r="I72" s="30"/>
      <c r="AD72" s="113"/>
    </row>
    <row r="73" spans="1:39" x14ac:dyDescent="0.25">
      <c r="A73" s="20"/>
      <c r="B73" s="27" t="s">
        <v>141</v>
      </c>
      <c r="C73" s="28"/>
      <c r="D73" s="30"/>
      <c r="E73" s="28"/>
      <c r="F73" s="30"/>
      <c r="G73" s="28"/>
      <c r="H73" s="29"/>
      <c r="I73" s="36"/>
      <c r="AD73" s="113"/>
    </row>
    <row r="74" spans="1:39" x14ac:dyDescent="0.25">
      <c r="A74" s="20"/>
      <c r="B74" s="27" t="s">
        <v>142</v>
      </c>
      <c r="C74" s="28"/>
      <c r="D74" s="30"/>
      <c r="E74" s="28"/>
      <c r="F74" s="30"/>
      <c r="G74" s="28"/>
      <c r="H74" s="29"/>
      <c r="I74" s="30"/>
      <c r="AC74" s="129"/>
      <c r="AD74" s="130"/>
    </row>
    <row r="75" spans="1:39" x14ac:dyDescent="0.25">
      <c r="A75" s="20"/>
      <c r="B75" s="27" t="s">
        <v>143</v>
      </c>
      <c r="C75" s="28"/>
      <c r="D75" s="30"/>
      <c r="E75" s="28"/>
      <c r="F75" s="30"/>
      <c r="G75" s="28"/>
      <c r="H75" s="29"/>
      <c r="I75" s="30"/>
      <c r="AD75" s="113"/>
    </row>
    <row r="76" spans="1:39" x14ac:dyDescent="0.25">
      <c r="A76" s="20"/>
      <c r="B76" s="27" t="s">
        <v>144</v>
      </c>
      <c r="C76" s="28"/>
      <c r="D76" s="30"/>
      <c r="E76" s="28"/>
      <c r="F76" s="30"/>
      <c r="G76" s="28"/>
      <c r="H76" s="29"/>
      <c r="I76" s="30"/>
      <c r="AD76" s="113"/>
    </row>
    <row r="77" spans="1:39" x14ac:dyDescent="0.25">
      <c r="A77" s="20"/>
      <c r="B77" s="27" t="s">
        <v>145</v>
      </c>
      <c r="C77" s="28"/>
      <c r="D77" s="30"/>
      <c r="E77" s="28"/>
      <c r="F77" s="30"/>
      <c r="G77" s="28"/>
      <c r="H77" s="29"/>
      <c r="I77" s="30"/>
      <c r="AD77" s="113"/>
    </row>
    <row r="78" spans="1:39" x14ac:dyDescent="0.25">
      <c r="A78" s="20"/>
      <c r="B78" s="27" t="s">
        <v>146</v>
      </c>
      <c r="C78" s="28"/>
      <c r="D78" s="30"/>
      <c r="E78" s="28"/>
      <c r="F78" s="30"/>
      <c r="G78" s="28"/>
      <c r="H78" s="29"/>
      <c r="I78" s="30"/>
    </row>
    <row r="79" spans="1:39" x14ac:dyDescent="0.25">
      <c r="A79" s="20"/>
      <c r="B79" s="27" t="s">
        <v>155</v>
      </c>
      <c r="C79" s="28"/>
      <c r="D79" s="30"/>
      <c r="E79" s="28"/>
      <c r="F79" s="30"/>
      <c r="G79" s="28"/>
      <c r="H79" s="29"/>
      <c r="I79" s="30"/>
    </row>
    <row r="80" spans="1:39" x14ac:dyDescent="0.25">
      <c r="A80" s="23"/>
      <c r="B80" s="45"/>
      <c r="C80" s="32"/>
      <c r="D80" s="22"/>
      <c r="E80" s="32"/>
      <c r="F80" s="22"/>
      <c r="G80" s="32"/>
      <c r="H80" s="24"/>
      <c r="I80" s="30"/>
    </row>
    <row r="81" spans="1:9" x14ac:dyDescent="0.25">
      <c r="A81" s="54" t="s">
        <v>99</v>
      </c>
      <c r="B81" s="41" t="s">
        <v>100</v>
      </c>
      <c r="C81" s="52"/>
      <c r="D81" s="133"/>
      <c r="E81" s="52"/>
      <c r="F81" s="133"/>
      <c r="G81" s="52"/>
      <c r="H81" s="53"/>
      <c r="I81" s="30"/>
    </row>
    <row r="82" spans="1:9" x14ac:dyDescent="0.25">
      <c r="A82" s="20" t="s">
        <v>95</v>
      </c>
      <c r="B82" s="27" t="s">
        <v>147</v>
      </c>
      <c r="C82" s="28"/>
      <c r="D82" s="30"/>
      <c r="E82" s="28"/>
      <c r="F82" s="30"/>
      <c r="G82" s="28"/>
      <c r="H82" s="29"/>
      <c r="I82" s="30"/>
    </row>
    <row r="83" spans="1:9" x14ac:dyDescent="0.25">
      <c r="A83" s="20" t="s">
        <v>148</v>
      </c>
      <c r="B83" s="27" t="s">
        <v>149</v>
      </c>
      <c r="C83" s="28"/>
      <c r="D83" s="30"/>
      <c r="E83" s="28"/>
      <c r="F83" s="30"/>
      <c r="G83" s="28"/>
      <c r="H83" s="29"/>
      <c r="I83" s="30"/>
    </row>
    <row r="84" spans="1:9" x14ac:dyDescent="0.25">
      <c r="A84" s="20"/>
      <c r="B84" s="27" t="s">
        <v>150</v>
      </c>
      <c r="C84" s="28"/>
      <c r="D84" s="30"/>
      <c r="E84" s="28"/>
      <c r="F84" s="30"/>
      <c r="G84" s="28"/>
      <c r="H84" s="29"/>
      <c r="I84" s="30"/>
    </row>
    <row r="85" spans="1:9" x14ac:dyDescent="0.25">
      <c r="A85" s="20"/>
      <c r="B85" s="27" t="s">
        <v>151</v>
      </c>
      <c r="C85" s="28"/>
      <c r="D85" s="30"/>
      <c r="E85" s="28"/>
      <c r="F85" s="30"/>
      <c r="G85" s="28"/>
      <c r="H85" s="29"/>
      <c r="I85" s="30"/>
    </row>
    <row r="86" spans="1:9" x14ac:dyDescent="0.25">
      <c r="A86" s="20"/>
      <c r="B86" s="27" t="s">
        <v>152</v>
      </c>
      <c r="C86" s="28"/>
      <c r="D86" s="30"/>
      <c r="E86" s="28"/>
      <c r="F86" s="30"/>
      <c r="G86" s="28"/>
      <c r="H86" s="29"/>
      <c r="I86" s="30"/>
    </row>
    <row r="87" spans="1:9" x14ac:dyDescent="0.25">
      <c r="A87" s="20"/>
      <c r="B87" s="27" t="s">
        <v>153</v>
      </c>
      <c r="C87" s="28"/>
      <c r="D87" s="30"/>
      <c r="E87" s="28"/>
      <c r="F87" s="30"/>
      <c r="G87" s="28"/>
      <c r="H87" s="29"/>
      <c r="I87" s="30"/>
    </row>
    <row r="88" spans="1:9" x14ac:dyDescent="0.25">
      <c r="A88" s="20"/>
      <c r="B88" s="27" t="s">
        <v>156</v>
      </c>
      <c r="C88" s="28"/>
      <c r="D88" s="30"/>
      <c r="E88" s="28"/>
      <c r="F88" s="30"/>
      <c r="G88" s="28"/>
      <c r="H88" s="29"/>
      <c r="I88" s="30"/>
    </row>
    <row r="89" spans="1:9" x14ac:dyDescent="0.25">
      <c r="A89" s="23"/>
      <c r="B89" s="45"/>
      <c r="C89" s="32"/>
      <c r="D89" s="22"/>
      <c r="E89" s="32"/>
      <c r="F89" s="22"/>
      <c r="G89" s="32"/>
      <c r="H89" s="24"/>
      <c r="I89" s="30"/>
    </row>
    <row r="90" spans="1:9" x14ac:dyDescent="0.25">
      <c r="A90" s="37" t="s">
        <v>110</v>
      </c>
      <c r="B90" s="41" t="s">
        <v>112</v>
      </c>
      <c r="C90" s="34">
        <f>D90*3*32596</f>
        <v>10756.68</v>
      </c>
      <c r="D90" s="55">
        <v>0.11</v>
      </c>
      <c r="E90" s="34">
        <v>21817.200000000001</v>
      </c>
      <c r="F90" s="55">
        <v>0.22</v>
      </c>
      <c r="G90" s="34">
        <f>C90-E90</f>
        <v>-11060.52</v>
      </c>
      <c r="H90" s="39">
        <f>D90-F90</f>
        <v>-0.11</v>
      </c>
      <c r="I90" s="136"/>
    </row>
    <row r="91" spans="1:9" x14ac:dyDescent="0.25">
      <c r="A91" s="33" t="s">
        <v>111</v>
      </c>
      <c r="B91" s="27" t="s">
        <v>113</v>
      </c>
      <c r="C91" s="28"/>
      <c r="D91" s="29"/>
      <c r="E91" s="28"/>
      <c r="F91" s="29"/>
      <c r="G91" s="28"/>
      <c r="H91" s="29"/>
      <c r="I91" s="30"/>
    </row>
    <row r="92" spans="1:9" x14ac:dyDescent="0.25">
      <c r="A92" s="56" t="s">
        <v>114</v>
      </c>
      <c r="B92" s="89" t="s">
        <v>102</v>
      </c>
      <c r="C92" s="34">
        <f>D92*3*32596</f>
        <v>193620.24</v>
      </c>
      <c r="D92" s="55">
        <v>1.98</v>
      </c>
      <c r="E92" s="34">
        <f>F92*3*32596</f>
        <v>193620.24</v>
      </c>
      <c r="F92" s="55">
        <v>1.98</v>
      </c>
      <c r="G92" s="34">
        <f>C92-E92</f>
        <v>0</v>
      </c>
      <c r="H92" s="39">
        <f>D92-F92</f>
        <v>0</v>
      </c>
      <c r="I92" s="30"/>
    </row>
    <row r="93" spans="1:9" x14ac:dyDescent="0.25">
      <c r="A93" s="33" t="s">
        <v>109</v>
      </c>
      <c r="B93" s="88"/>
      <c r="C93" s="28"/>
      <c r="D93" s="29"/>
      <c r="E93" s="28"/>
      <c r="F93" s="29"/>
      <c r="G93" s="28"/>
      <c r="H93" s="29"/>
      <c r="I93" s="30"/>
    </row>
    <row r="94" spans="1:9" x14ac:dyDescent="0.25">
      <c r="A94" s="37" t="s">
        <v>181</v>
      </c>
      <c r="B94" s="41" t="s">
        <v>78</v>
      </c>
      <c r="C94" s="34">
        <f>D94*3*32596</f>
        <v>63562.200000000004</v>
      </c>
      <c r="D94" s="64">
        <v>0.65</v>
      </c>
      <c r="E94" s="34">
        <f>F94*3*32596</f>
        <v>63562.200000000004</v>
      </c>
      <c r="F94" s="64">
        <v>0.65</v>
      </c>
      <c r="G94" s="34">
        <f>C94-E94</f>
        <v>0</v>
      </c>
      <c r="H94" s="39">
        <f>D94-F94</f>
        <v>0</v>
      </c>
      <c r="I94" s="30"/>
    </row>
    <row r="95" spans="1:9" x14ac:dyDescent="0.25">
      <c r="A95" s="44"/>
      <c r="B95" s="45"/>
      <c r="C95" s="42"/>
      <c r="D95" s="90"/>
      <c r="E95" s="42"/>
      <c r="F95" s="90"/>
      <c r="G95" s="42"/>
      <c r="H95" s="43"/>
      <c r="I95" s="36"/>
    </row>
    <row r="96" spans="1:9" x14ac:dyDescent="0.25">
      <c r="A96" s="37" t="s">
        <v>182</v>
      </c>
      <c r="B96" s="41" t="s">
        <v>78</v>
      </c>
      <c r="C96" s="34">
        <f>D96*3*32596</f>
        <v>17601.84</v>
      </c>
      <c r="D96" s="64">
        <v>0.18</v>
      </c>
      <c r="E96" s="34">
        <f>F96*3*32596</f>
        <v>17601.84</v>
      </c>
      <c r="F96" s="64">
        <v>0.18</v>
      </c>
      <c r="G96" s="34">
        <f>C96-E96</f>
        <v>0</v>
      </c>
      <c r="H96" s="39">
        <f>D96-F96</f>
        <v>0</v>
      </c>
      <c r="I96" s="30"/>
    </row>
    <row r="97" spans="1:9" x14ac:dyDescent="0.25">
      <c r="A97" s="33" t="s">
        <v>127</v>
      </c>
      <c r="B97" s="27"/>
      <c r="C97" s="42"/>
      <c r="D97" s="90"/>
      <c r="E97" s="42"/>
      <c r="F97" s="90"/>
      <c r="G97" s="42"/>
      <c r="H97" s="43"/>
      <c r="I97" s="36"/>
    </row>
    <row r="98" spans="1:9" x14ac:dyDescent="0.25">
      <c r="A98" s="44" t="s">
        <v>166</v>
      </c>
      <c r="B98" s="45"/>
      <c r="C98" s="46"/>
      <c r="D98" s="91"/>
      <c r="E98" s="46"/>
      <c r="F98" s="91"/>
      <c r="G98" s="46"/>
      <c r="H98" s="47"/>
      <c r="I98" s="36"/>
    </row>
    <row r="99" spans="1:9" x14ac:dyDescent="0.25">
      <c r="A99" s="37" t="s">
        <v>183</v>
      </c>
      <c r="B99" s="41" t="s">
        <v>78</v>
      </c>
      <c r="C99" s="34">
        <f>D99*3*32596</f>
        <v>20535.48</v>
      </c>
      <c r="D99" s="64">
        <v>0.21</v>
      </c>
      <c r="E99" s="34">
        <f>F99*3*32596</f>
        <v>20535.48</v>
      </c>
      <c r="F99" s="64">
        <v>0.21</v>
      </c>
      <c r="G99" s="34">
        <f>C99-E99</f>
        <v>0</v>
      </c>
      <c r="H99" s="39">
        <f>D99-F99</f>
        <v>0</v>
      </c>
      <c r="I99" s="136"/>
    </row>
    <row r="100" spans="1:9" x14ac:dyDescent="0.25">
      <c r="A100" s="44" t="s">
        <v>162</v>
      </c>
      <c r="B100" s="45"/>
      <c r="C100" s="42"/>
      <c r="D100" s="90"/>
      <c r="E100" s="42"/>
      <c r="F100" s="90"/>
      <c r="G100" s="42"/>
      <c r="H100" s="43"/>
      <c r="I100" s="36"/>
    </row>
    <row r="101" spans="1:9" x14ac:dyDescent="0.25">
      <c r="A101" s="37" t="s">
        <v>184</v>
      </c>
      <c r="B101" s="41"/>
      <c r="C101" s="34">
        <f>D101*3*32596</f>
        <v>319766.76</v>
      </c>
      <c r="D101" s="55">
        <v>3.27</v>
      </c>
      <c r="E101" s="34">
        <f>F101*3*32596</f>
        <v>319766.76</v>
      </c>
      <c r="F101" s="55">
        <v>3.27</v>
      </c>
      <c r="G101" s="34">
        <f>C101-E101</f>
        <v>0</v>
      </c>
      <c r="H101" s="39">
        <f>D101-F101</f>
        <v>0</v>
      </c>
      <c r="I101" s="36"/>
    </row>
    <row r="102" spans="1:9" x14ac:dyDescent="0.25">
      <c r="A102" s="33" t="s">
        <v>128</v>
      </c>
      <c r="B102" s="27"/>
      <c r="C102" s="65"/>
      <c r="D102" s="69"/>
      <c r="E102" s="65"/>
      <c r="F102" s="69"/>
      <c r="G102" s="42"/>
      <c r="H102" s="43"/>
      <c r="I102" s="36"/>
    </row>
    <row r="103" spans="1:9" x14ac:dyDescent="0.25">
      <c r="A103" s="58" t="s">
        <v>157</v>
      </c>
      <c r="B103" s="41"/>
      <c r="C103" s="57">
        <f>C19+C29+C44+C48+C51+C63+C90+C92+C94+C96+C101+C99</f>
        <v>2779134.9599999995</v>
      </c>
      <c r="D103" s="57">
        <f t="shared" ref="D103:F103" si="0">D19+D29+D44+D48+D51+D63+D90+D92+D94+D96+D101+D99</f>
        <v>28.419999999999998</v>
      </c>
      <c r="E103" s="57">
        <f t="shared" si="0"/>
        <v>2790195.48</v>
      </c>
      <c r="F103" s="57">
        <f t="shared" si="0"/>
        <v>28.529999999999998</v>
      </c>
      <c r="G103" s="34">
        <f>C103-E103</f>
        <v>-11060.520000000484</v>
      </c>
      <c r="H103" s="39">
        <f>D103-F103</f>
        <v>-0.10999999999999943</v>
      </c>
      <c r="I103" s="30"/>
    </row>
    <row r="104" spans="1:9" x14ac:dyDescent="0.25">
      <c r="A104" s="59" t="s">
        <v>158</v>
      </c>
      <c r="B104" s="45"/>
      <c r="C104" s="60"/>
      <c r="D104" s="61"/>
      <c r="E104" s="60"/>
      <c r="F104" s="61"/>
      <c r="G104" s="42"/>
      <c r="H104" s="43"/>
      <c r="I104" s="30"/>
    </row>
    <row r="105" spans="1:9" x14ac:dyDescent="0.25">
      <c r="A105" s="62" t="s">
        <v>130</v>
      </c>
      <c r="B105" s="27"/>
      <c r="C105" s="34">
        <f>C107+C110+C113</f>
        <v>1005260.64</v>
      </c>
      <c r="D105" s="63">
        <f>D107+D110+D113</f>
        <v>10.28</v>
      </c>
      <c r="E105" s="34">
        <f>E107+E110+E113</f>
        <v>1042310.67</v>
      </c>
      <c r="F105" s="63">
        <f>F107+F110+F113</f>
        <v>10.66</v>
      </c>
      <c r="G105" s="57">
        <f>C105-E105</f>
        <v>-37050.030000000028</v>
      </c>
      <c r="H105" s="39">
        <f>D105-F105</f>
        <v>-0.38000000000000078</v>
      </c>
      <c r="I105" s="30"/>
    </row>
    <row r="106" spans="1:9" x14ac:dyDescent="0.25">
      <c r="A106" s="62"/>
      <c r="B106" s="27"/>
      <c r="C106" s="65"/>
      <c r="D106" s="63"/>
      <c r="E106" s="65"/>
      <c r="F106" s="63"/>
      <c r="G106" s="66"/>
      <c r="H106" s="35"/>
      <c r="I106" s="30"/>
    </row>
    <row r="107" spans="1:9" x14ac:dyDescent="0.25">
      <c r="A107" s="51" t="s">
        <v>131</v>
      </c>
      <c r="B107" s="41" t="s">
        <v>116</v>
      </c>
      <c r="C107" s="34">
        <f>D107*3*32596</f>
        <v>198509.63999999998</v>
      </c>
      <c r="D107" s="79">
        <v>2.0299999999999998</v>
      </c>
      <c r="E107" s="34">
        <v>300099.75</v>
      </c>
      <c r="F107" s="79">
        <v>3.07</v>
      </c>
      <c r="G107" s="138">
        <f>C107-E107</f>
        <v>-101590.11000000002</v>
      </c>
      <c r="H107" s="67">
        <f>D107-F107</f>
        <v>-1.04</v>
      </c>
      <c r="I107" s="80"/>
    </row>
    <row r="108" spans="1:9" x14ac:dyDescent="0.25">
      <c r="A108" s="68" t="s">
        <v>101</v>
      </c>
      <c r="B108" s="27"/>
      <c r="C108" s="81"/>
      <c r="D108" s="82"/>
      <c r="E108" s="81"/>
      <c r="F108" s="82"/>
      <c r="G108" s="83"/>
      <c r="H108" s="70"/>
      <c r="I108" s="80"/>
    </row>
    <row r="109" spans="1:9" x14ac:dyDescent="0.25">
      <c r="A109" s="68" t="s">
        <v>115</v>
      </c>
      <c r="B109" s="27"/>
      <c r="C109" s="81"/>
      <c r="D109" s="82"/>
      <c r="E109" s="81"/>
      <c r="F109" s="82"/>
      <c r="G109" s="83"/>
      <c r="H109" s="70"/>
      <c r="I109" s="30"/>
    </row>
    <row r="110" spans="1:9" x14ac:dyDescent="0.25">
      <c r="A110" s="51" t="s">
        <v>132</v>
      </c>
      <c r="B110" s="89" t="s">
        <v>102</v>
      </c>
      <c r="C110" s="34">
        <f>D110*3*32596</f>
        <v>742210.92</v>
      </c>
      <c r="D110" s="84">
        <v>7.59</v>
      </c>
      <c r="E110" s="34">
        <f>F110*3*32596</f>
        <v>742210.92</v>
      </c>
      <c r="F110" s="84">
        <v>7.59</v>
      </c>
      <c r="G110" s="138">
        <f>C110-E110</f>
        <v>0</v>
      </c>
      <c r="H110" s="67">
        <f>D110-F110</f>
        <v>0</v>
      </c>
      <c r="I110" s="136"/>
    </row>
    <row r="111" spans="1:9" x14ac:dyDescent="0.25">
      <c r="A111" s="68" t="s">
        <v>129</v>
      </c>
      <c r="B111" s="27"/>
      <c r="C111" s="81"/>
      <c r="D111" s="82"/>
      <c r="E111" s="81"/>
      <c r="F111" s="82"/>
      <c r="G111" s="83"/>
      <c r="H111" s="70"/>
      <c r="I111" s="30"/>
    </row>
    <row r="112" spans="1:9" x14ac:dyDescent="0.25">
      <c r="A112" s="68" t="s">
        <v>117</v>
      </c>
      <c r="B112" s="27"/>
      <c r="C112" s="81"/>
      <c r="D112" s="82"/>
      <c r="E112" s="81"/>
      <c r="F112" s="82"/>
      <c r="G112" s="83"/>
      <c r="H112" s="70"/>
      <c r="I112" s="36"/>
    </row>
    <row r="113" spans="1:18" x14ac:dyDescent="0.25">
      <c r="A113" s="51" t="s">
        <v>133</v>
      </c>
      <c r="B113" s="41" t="s">
        <v>105</v>
      </c>
      <c r="C113" s="34">
        <f>D113*3*32596</f>
        <v>64540.08</v>
      </c>
      <c r="D113" s="79">
        <v>0.66</v>
      </c>
      <c r="E113" s="34">
        <v>0</v>
      </c>
      <c r="F113" s="79">
        <v>0</v>
      </c>
      <c r="G113" s="138">
        <f>C113-E113</f>
        <v>64540.08</v>
      </c>
      <c r="H113" s="67">
        <f>D113-F113</f>
        <v>0.66</v>
      </c>
      <c r="I113" s="30"/>
    </row>
    <row r="114" spans="1:18" x14ac:dyDescent="0.25">
      <c r="A114" s="68" t="s">
        <v>106</v>
      </c>
      <c r="B114" s="45"/>
      <c r="C114" s="85"/>
      <c r="D114" s="86"/>
      <c r="E114" s="85"/>
      <c r="F114" s="86"/>
      <c r="G114" s="87"/>
      <c r="H114" s="71"/>
      <c r="I114" s="30"/>
    </row>
    <row r="115" spans="1:18" x14ac:dyDescent="0.25">
      <c r="A115" s="37" t="s">
        <v>103</v>
      </c>
      <c r="B115" s="72"/>
      <c r="C115" s="34">
        <f>C103+C105</f>
        <v>3784395.5999999996</v>
      </c>
      <c r="D115" s="55">
        <f>D103+D105</f>
        <v>38.699999999999996</v>
      </c>
      <c r="E115" s="34">
        <f>E103+E105</f>
        <v>3832506.15</v>
      </c>
      <c r="F115" s="55">
        <f>F103+F105</f>
        <v>39.19</v>
      </c>
      <c r="G115" s="57">
        <f>C115-E115</f>
        <v>-48110.550000000279</v>
      </c>
      <c r="H115" s="39">
        <f>D115-F115</f>
        <v>-0.49000000000000199</v>
      </c>
      <c r="I115" s="30"/>
    </row>
    <row r="116" spans="1:18" ht="15.75" thickBot="1" x14ac:dyDescent="0.3">
      <c r="A116" s="73" t="s">
        <v>159</v>
      </c>
      <c r="B116" s="74"/>
      <c r="C116" s="73"/>
      <c r="D116" s="75"/>
      <c r="E116" s="73"/>
      <c r="F116" s="75"/>
      <c r="G116" s="73"/>
      <c r="H116" s="76"/>
      <c r="I116" s="30"/>
    </row>
    <row r="117" spans="1:18" x14ac:dyDescent="0.25">
      <c r="A117" s="2"/>
      <c r="B117" s="2"/>
      <c r="C117" s="2"/>
      <c r="D117" s="30"/>
      <c r="E117" s="2"/>
      <c r="F117" s="2"/>
      <c r="G117" s="2"/>
      <c r="H117" s="2"/>
      <c r="I117" s="30"/>
    </row>
    <row r="118" spans="1:18" ht="15.75" x14ac:dyDescent="0.25">
      <c r="A118" s="94" t="s">
        <v>171</v>
      </c>
      <c r="B118" s="94"/>
      <c r="C118" s="94"/>
      <c r="D118" s="30"/>
      <c r="E118" s="94"/>
      <c r="F118" s="94"/>
      <c r="G118" s="94"/>
      <c r="H118" s="94"/>
      <c r="I118" s="30"/>
    </row>
    <row r="119" spans="1:18" ht="15.75" x14ac:dyDescent="0.25">
      <c r="A119" s="94" t="s">
        <v>3</v>
      </c>
      <c r="B119" s="94"/>
      <c r="C119" s="94"/>
      <c r="D119" s="30"/>
      <c r="E119" s="94"/>
      <c r="F119" s="94"/>
      <c r="G119" s="126"/>
      <c r="H119" s="94"/>
      <c r="I119" s="94"/>
    </row>
    <row r="120" spans="1:18" x14ac:dyDescent="0.25">
      <c r="G120" s="113"/>
    </row>
    <row r="121" spans="1:18" x14ac:dyDescent="0.25">
      <c r="G121" s="113"/>
    </row>
    <row r="122" spans="1:18" x14ac:dyDescent="0.25">
      <c r="G122" s="113"/>
    </row>
    <row r="123" spans="1:18" x14ac:dyDescent="0.25"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</row>
    <row r="124" spans="1:18" x14ac:dyDescent="0.25">
      <c r="E124" s="139"/>
      <c r="F124" s="139"/>
      <c r="G124" s="140"/>
      <c r="H124" s="140"/>
      <c r="I124" s="140"/>
      <c r="J124" s="139"/>
      <c r="K124" s="139"/>
      <c r="L124" s="139"/>
      <c r="M124" s="139"/>
      <c r="N124" s="139"/>
      <c r="O124" s="139"/>
      <c r="P124" s="139"/>
      <c r="Q124" s="139"/>
      <c r="R124" s="139"/>
    </row>
    <row r="125" spans="1:18" x14ac:dyDescent="0.25">
      <c r="E125" s="140"/>
      <c r="F125" s="139"/>
      <c r="G125" s="140"/>
      <c r="H125" s="140"/>
      <c r="I125" s="140"/>
      <c r="J125" s="139"/>
      <c r="K125" s="141"/>
      <c r="L125" s="139"/>
      <c r="M125" s="139"/>
      <c r="N125" s="139"/>
      <c r="O125" s="139"/>
      <c r="P125" s="139"/>
      <c r="Q125" s="139"/>
      <c r="R125" s="139"/>
    </row>
    <row r="126" spans="1:18" x14ac:dyDescent="0.25">
      <c r="E126" s="140"/>
      <c r="F126" s="139"/>
      <c r="G126" s="140"/>
      <c r="H126" s="140"/>
      <c r="I126" s="140"/>
      <c r="J126" s="139"/>
      <c r="K126" s="139"/>
      <c r="L126" s="139"/>
      <c r="M126" s="139"/>
      <c r="N126" s="139"/>
      <c r="O126" s="139"/>
      <c r="P126" s="139"/>
      <c r="Q126" s="139"/>
      <c r="R126" s="139"/>
    </row>
    <row r="127" spans="1:18" x14ac:dyDescent="0.25">
      <c r="E127" s="139"/>
      <c r="F127" s="139"/>
      <c r="G127" s="140"/>
      <c r="H127" s="139"/>
      <c r="I127" s="140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1:18" x14ac:dyDescent="0.25">
      <c r="E128" s="139"/>
      <c r="F128" s="139"/>
      <c r="G128" s="139"/>
      <c r="H128" s="139"/>
      <c r="I128" s="140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5:18" x14ac:dyDescent="0.25">
      <c r="E129" s="139"/>
      <c r="F129" s="139"/>
      <c r="G129" s="139"/>
      <c r="H129" s="139"/>
      <c r="I129" s="140"/>
      <c r="J129" s="139"/>
      <c r="K129" s="139"/>
      <c r="L129" s="139"/>
      <c r="M129" s="139"/>
      <c r="N129" s="139"/>
      <c r="O129" s="139"/>
      <c r="P129" s="139"/>
      <c r="Q129" s="139"/>
      <c r="R129" s="139"/>
    </row>
    <row r="130" spans="5:18" x14ac:dyDescent="0.25"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5:18" x14ac:dyDescent="0.25"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5:18" x14ac:dyDescent="0.25">
      <c r="E132" s="139"/>
      <c r="F132" s="139"/>
      <c r="G132" s="140"/>
      <c r="H132" s="140"/>
      <c r="I132" s="140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5:18" x14ac:dyDescent="0.25">
      <c r="E133" s="139"/>
      <c r="F133" s="139"/>
      <c r="G133" s="140"/>
      <c r="H133" s="140"/>
      <c r="I133" s="140"/>
      <c r="J133" s="139"/>
      <c r="K133" s="141"/>
      <c r="L133" s="139"/>
      <c r="M133" s="139"/>
      <c r="N133" s="139"/>
      <c r="O133" s="139"/>
      <c r="P133" s="139"/>
      <c r="Q133" s="139"/>
      <c r="R133" s="139"/>
    </row>
    <row r="134" spans="5:18" x14ac:dyDescent="0.25">
      <c r="E134" s="139"/>
      <c r="F134" s="139"/>
      <c r="G134" s="140"/>
      <c r="H134" s="140"/>
      <c r="I134" s="140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5:18" x14ac:dyDescent="0.25">
      <c r="E135" s="139"/>
      <c r="F135" s="139"/>
      <c r="G135" s="140"/>
      <c r="H135" s="139"/>
      <c r="I135" s="140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5:18" x14ac:dyDescent="0.25"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</row>
    <row r="137" spans="5:18" x14ac:dyDescent="0.25">
      <c r="E137" s="139"/>
      <c r="F137" s="139"/>
      <c r="G137" s="139"/>
      <c r="H137" s="139"/>
      <c r="I137" s="139"/>
      <c r="J137" s="139"/>
      <c r="K137" s="141"/>
      <c r="L137" s="139"/>
      <c r="M137" s="139"/>
      <c r="N137" s="139"/>
      <c r="O137" s="139"/>
      <c r="P137" s="139"/>
      <c r="Q137" s="139"/>
      <c r="R137" s="139"/>
    </row>
    <row r="138" spans="5:18" x14ac:dyDescent="0.25"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5:18" x14ac:dyDescent="0.25">
      <c r="E139" s="139"/>
      <c r="F139" s="139"/>
      <c r="G139" s="140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5:18" x14ac:dyDescent="0.25">
      <c r="E140" s="139"/>
      <c r="F140" s="139"/>
      <c r="G140" s="140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  <row r="141" spans="5:18" x14ac:dyDescent="0.25">
      <c r="E141" s="139"/>
      <c r="F141" s="139"/>
      <c r="G141" s="140"/>
      <c r="H141" s="140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5:18" x14ac:dyDescent="0.25">
      <c r="E142" s="139"/>
      <c r="F142" s="139"/>
      <c r="G142" s="140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5:18" x14ac:dyDescent="0.25">
      <c r="E143" s="139"/>
      <c r="F143" s="139"/>
      <c r="G143" s="140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</row>
    <row r="144" spans="5:18" x14ac:dyDescent="0.25">
      <c r="E144" s="139"/>
      <c r="F144" s="139"/>
      <c r="G144" s="139"/>
      <c r="H144" s="139"/>
      <c r="I144" s="139"/>
      <c r="J144" s="139"/>
      <c r="K144" s="139"/>
      <c r="L144" s="142"/>
      <c r="M144" s="139"/>
      <c r="N144" s="139"/>
      <c r="O144" s="139"/>
      <c r="P144" s="139"/>
      <c r="Q144" s="139"/>
      <c r="R144" s="139"/>
    </row>
    <row r="145" spans="5:18" x14ac:dyDescent="0.25"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</row>
    <row r="146" spans="5:18" x14ac:dyDescent="0.25">
      <c r="E146" s="139"/>
      <c r="F146" s="139"/>
      <c r="G146" s="143"/>
      <c r="H146" s="139"/>
      <c r="I146" s="139"/>
      <c r="J146" s="139"/>
      <c r="K146" s="139"/>
      <c r="L146" s="142"/>
      <c r="M146" s="142"/>
      <c r="N146" s="139"/>
      <c r="O146" s="139"/>
      <c r="P146" s="139"/>
      <c r="Q146" s="139"/>
      <c r="R146" s="139"/>
    </row>
    <row r="147" spans="5:18" x14ac:dyDescent="0.25">
      <c r="E147" s="139"/>
      <c r="F147" s="139"/>
      <c r="G147" s="140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</row>
    <row r="148" spans="5:18" x14ac:dyDescent="0.25">
      <c r="E148" s="139"/>
      <c r="F148" s="139"/>
      <c r="G148" s="140"/>
      <c r="H148" s="139"/>
      <c r="I148" s="140"/>
      <c r="J148" s="139"/>
      <c r="K148" s="139"/>
      <c r="L148" s="139"/>
      <c r="M148" s="139"/>
      <c r="N148" s="139"/>
      <c r="O148" s="139"/>
      <c r="P148" s="139"/>
      <c r="Q148" s="139"/>
      <c r="R148" s="139"/>
    </row>
    <row r="149" spans="5:18" x14ac:dyDescent="0.25">
      <c r="E149" s="139"/>
      <c r="F149" s="139"/>
      <c r="G149" s="140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</row>
    <row r="150" spans="5:18" x14ac:dyDescent="0.25">
      <c r="E150" s="139"/>
      <c r="F150" s="139"/>
      <c r="G150" s="140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</row>
    <row r="151" spans="5:18" x14ac:dyDescent="0.25">
      <c r="E151" s="139"/>
      <c r="F151" s="139"/>
      <c r="G151" s="140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</row>
    <row r="152" spans="5:18" x14ac:dyDescent="0.25">
      <c r="E152" s="139"/>
      <c r="F152" s="139"/>
      <c r="G152" s="143"/>
      <c r="H152" s="139"/>
      <c r="I152" s="139"/>
      <c r="J152" s="139"/>
      <c r="K152" s="139"/>
      <c r="L152" s="139"/>
      <c r="M152" s="139"/>
      <c r="N152" s="139"/>
      <c r="O152" s="143"/>
      <c r="P152" s="140"/>
      <c r="Q152" s="139"/>
      <c r="R152" s="139"/>
    </row>
    <row r="153" spans="5:18" x14ac:dyDescent="0.25"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</row>
    <row r="154" spans="5:18" x14ac:dyDescent="0.25">
      <c r="E154" s="139"/>
      <c r="F154" s="139"/>
      <c r="G154" s="143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</row>
    <row r="155" spans="5:18" x14ac:dyDescent="0.25">
      <c r="E155" s="139"/>
      <c r="F155" s="139"/>
      <c r="G155" s="143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</row>
    <row r="156" spans="5:18" x14ac:dyDescent="0.25"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</row>
    <row r="157" spans="5:18" x14ac:dyDescent="0.25">
      <c r="E157" s="139"/>
      <c r="F157" s="139"/>
      <c r="G157" s="143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</row>
    <row r="158" spans="5:18" x14ac:dyDescent="0.25">
      <c r="E158" s="139"/>
      <c r="F158" s="139"/>
      <c r="G158" s="140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</row>
    <row r="159" spans="5:18" x14ac:dyDescent="0.25">
      <c r="E159" s="139"/>
      <c r="F159" s="139"/>
      <c r="G159" s="143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</row>
    <row r="160" spans="5:18" x14ac:dyDescent="0.25">
      <c r="E160" s="139"/>
      <c r="F160" s="139"/>
      <c r="G160" s="143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</row>
    <row r="161" spans="5:18" x14ac:dyDescent="0.25"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</row>
    <row r="162" spans="5:18" x14ac:dyDescent="0.25"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</row>
    <row r="163" spans="5:18" x14ac:dyDescent="0.25"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</row>
    <row r="164" spans="5:18" x14ac:dyDescent="0.25"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</row>
    <row r="165" spans="5:18" x14ac:dyDescent="0.25"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</row>
    <row r="166" spans="5:18" x14ac:dyDescent="0.25"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</row>
    <row r="167" spans="5:18" x14ac:dyDescent="0.25"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</row>
    <row r="168" spans="5:18" x14ac:dyDescent="0.25"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</row>
    <row r="169" spans="5:18" x14ac:dyDescent="0.25"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</row>
    <row r="170" spans="5:18" x14ac:dyDescent="0.25"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</row>
    <row r="171" spans="5:18" x14ac:dyDescent="0.25"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</row>
    <row r="172" spans="5:18" x14ac:dyDescent="0.25"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</row>
    <row r="173" spans="5:18" x14ac:dyDescent="0.25"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</row>
    <row r="174" spans="5:18" x14ac:dyDescent="0.25"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</row>
    <row r="175" spans="5:18" x14ac:dyDescent="0.25"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</row>
    <row r="176" spans="5:18" x14ac:dyDescent="0.25"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</row>
    <row r="177" spans="5:18" x14ac:dyDescent="0.25"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</row>
    <row r="178" spans="5:18" x14ac:dyDescent="0.25"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</row>
    <row r="179" spans="5:18" x14ac:dyDescent="0.25"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</row>
    <row r="180" spans="5:18" x14ac:dyDescent="0.25"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</row>
    <row r="181" spans="5:18" x14ac:dyDescent="0.25"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</row>
    <row r="182" spans="5:18" x14ac:dyDescent="0.25"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</row>
    <row r="183" spans="5:18" x14ac:dyDescent="0.25"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</row>
    <row r="184" spans="5:18" x14ac:dyDescent="0.25"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</row>
    <row r="185" spans="5:18" x14ac:dyDescent="0.25"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</row>
    <row r="186" spans="5:18" x14ac:dyDescent="0.25"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</row>
    <row r="187" spans="5:18" x14ac:dyDescent="0.25"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</row>
    <row r="188" spans="5:18" x14ac:dyDescent="0.25"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</row>
    <row r="189" spans="5:18" x14ac:dyDescent="0.25"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</row>
    <row r="190" spans="5:18" x14ac:dyDescent="0.25"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</row>
    <row r="191" spans="5:18" x14ac:dyDescent="0.25"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</row>
    <row r="192" spans="5:18" x14ac:dyDescent="0.25"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</row>
    <row r="193" spans="5:18" x14ac:dyDescent="0.25"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</row>
    <row r="194" spans="5:18" x14ac:dyDescent="0.25"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</row>
    <row r="195" spans="5:18" x14ac:dyDescent="0.25"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</row>
    <row r="196" spans="5:18" x14ac:dyDescent="0.25"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</row>
    <row r="197" spans="5:18" x14ac:dyDescent="0.25"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</row>
    <row r="198" spans="5:18" x14ac:dyDescent="0.25"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</row>
    <row r="199" spans="5:18" x14ac:dyDescent="0.25"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</row>
    <row r="200" spans="5:18" x14ac:dyDescent="0.25"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</row>
    <row r="201" spans="5:18" x14ac:dyDescent="0.25"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</row>
    <row r="202" spans="5:18" x14ac:dyDescent="0.25"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</row>
    <row r="203" spans="5:18" x14ac:dyDescent="0.25"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</row>
    <row r="204" spans="5:18" x14ac:dyDescent="0.25"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</row>
    <row r="205" spans="5:18" x14ac:dyDescent="0.25"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</row>
    <row r="206" spans="5:18" x14ac:dyDescent="0.25"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</row>
    <row r="207" spans="5:18" x14ac:dyDescent="0.25"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</row>
    <row r="208" spans="5:18" x14ac:dyDescent="0.25"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</row>
    <row r="209" spans="5:18" x14ac:dyDescent="0.25"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</row>
    <row r="210" spans="5:18" x14ac:dyDescent="0.25"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</row>
    <row r="211" spans="5:18" x14ac:dyDescent="0.25"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</row>
    <row r="212" spans="5:18" x14ac:dyDescent="0.25"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</row>
    <row r="213" spans="5:18" x14ac:dyDescent="0.25"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</row>
    <row r="214" spans="5:18" x14ac:dyDescent="0.25"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</row>
  </sheetData>
  <pageMargins left="0" right="0" top="0" bottom="0" header="0.31496062992125984" footer="0.31496062992125984"/>
  <pageSetup paperSize="9" scale="2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FAB8-3FF6-4BE8-937A-F8DE3C4BC566}">
  <sheetPr>
    <pageSetUpPr fitToPage="1"/>
  </sheetPr>
  <dimension ref="A1:Z221"/>
  <sheetViews>
    <sheetView tabSelected="1" zoomScale="130" zoomScaleNormal="130" workbookViewId="0">
      <selection activeCell="A48" sqref="A48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2.7109375" customWidth="1"/>
    <col min="4" max="4" width="11.28515625" customWidth="1"/>
    <col min="5" max="5" width="12.85546875" customWidth="1"/>
    <col min="6" max="6" width="12.140625" customWidth="1"/>
    <col min="7" max="7" width="13.14062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5.7109375" customWidth="1"/>
    <col min="13" max="14" width="12.85546875" customWidth="1"/>
    <col min="15" max="16" width="12.140625" customWidth="1"/>
    <col min="17" max="18" width="11.140625" customWidth="1"/>
    <col min="19" max="20" width="12.42578125" customWidth="1"/>
    <col min="21" max="21" width="13.42578125" customWidth="1"/>
    <col min="25" max="25" width="12.85546875" customWidth="1"/>
    <col min="26" max="26" width="12.5703125" customWidth="1"/>
    <col min="228" max="228" width="23.140625" customWidth="1"/>
    <col min="229" max="229" width="42.85546875" customWidth="1"/>
    <col min="231" max="231" width="11.28515625" customWidth="1"/>
    <col min="232" max="232" width="12.85546875" customWidth="1"/>
    <col min="233" max="233" width="12.140625" customWidth="1"/>
    <col min="234" max="234" width="11.7109375" customWidth="1"/>
    <col min="235" max="235" width="11.42578125" customWidth="1"/>
    <col min="236" max="236" width="12.7109375" customWidth="1"/>
    <col min="237" max="237" width="4.140625" customWidth="1"/>
    <col min="238" max="238" width="45.28515625" customWidth="1"/>
    <col min="239" max="239" width="14.85546875" customWidth="1"/>
    <col min="240" max="240" width="12.28515625" customWidth="1"/>
    <col min="241" max="242" width="11.140625" customWidth="1"/>
    <col min="243" max="243" width="12.42578125" customWidth="1"/>
    <col min="244" max="244" width="11.42578125" customWidth="1"/>
    <col min="245" max="245" width="13.5703125" customWidth="1"/>
    <col min="484" max="484" width="23.140625" customWidth="1"/>
    <col min="485" max="485" width="42.85546875" customWidth="1"/>
    <col min="487" max="487" width="11.28515625" customWidth="1"/>
    <col min="488" max="488" width="12.85546875" customWidth="1"/>
    <col min="489" max="489" width="12.140625" customWidth="1"/>
    <col min="490" max="490" width="11.7109375" customWidth="1"/>
    <col min="491" max="491" width="11.42578125" customWidth="1"/>
    <col min="492" max="492" width="12.7109375" customWidth="1"/>
    <col min="493" max="493" width="4.140625" customWidth="1"/>
    <col min="494" max="494" width="45.28515625" customWidth="1"/>
    <col min="495" max="495" width="14.85546875" customWidth="1"/>
    <col min="496" max="496" width="12.28515625" customWidth="1"/>
    <col min="497" max="498" width="11.140625" customWidth="1"/>
    <col min="499" max="499" width="12.42578125" customWidth="1"/>
    <col min="500" max="500" width="11.42578125" customWidth="1"/>
    <col min="501" max="501" width="13.5703125" customWidth="1"/>
    <col min="740" max="740" width="23.140625" customWidth="1"/>
    <col min="741" max="741" width="42.85546875" customWidth="1"/>
    <col min="743" max="743" width="11.28515625" customWidth="1"/>
    <col min="744" max="744" width="12.85546875" customWidth="1"/>
    <col min="745" max="745" width="12.140625" customWidth="1"/>
    <col min="746" max="746" width="11.7109375" customWidth="1"/>
    <col min="747" max="747" width="11.42578125" customWidth="1"/>
    <col min="748" max="748" width="12.7109375" customWidth="1"/>
    <col min="749" max="749" width="4.140625" customWidth="1"/>
    <col min="750" max="750" width="45.28515625" customWidth="1"/>
    <col min="751" max="751" width="14.85546875" customWidth="1"/>
    <col min="752" max="752" width="12.28515625" customWidth="1"/>
    <col min="753" max="754" width="11.140625" customWidth="1"/>
    <col min="755" max="755" width="12.42578125" customWidth="1"/>
    <col min="756" max="756" width="11.42578125" customWidth="1"/>
    <col min="757" max="757" width="13.5703125" customWidth="1"/>
    <col min="996" max="996" width="23.140625" customWidth="1"/>
    <col min="997" max="997" width="42.85546875" customWidth="1"/>
    <col min="999" max="999" width="11.28515625" customWidth="1"/>
    <col min="1000" max="1000" width="12.85546875" customWidth="1"/>
    <col min="1001" max="1001" width="12.140625" customWidth="1"/>
    <col min="1002" max="1002" width="11.7109375" customWidth="1"/>
    <col min="1003" max="1003" width="11.42578125" customWidth="1"/>
    <col min="1004" max="1004" width="12.7109375" customWidth="1"/>
    <col min="1005" max="1005" width="4.140625" customWidth="1"/>
    <col min="1006" max="1006" width="45.28515625" customWidth="1"/>
    <col min="1007" max="1007" width="14.85546875" customWidth="1"/>
    <col min="1008" max="1008" width="12.28515625" customWidth="1"/>
    <col min="1009" max="1010" width="11.140625" customWidth="1"/>
    <col min="1011" max="1011" width="12.42578125" customWidth="1"/>
    <col min="1012" max="1012" width="11.42578125" customWidth="1"/>
    <col min="1013" max="1013" width="13.5703125" customWidth="1"/>
    <col min="1252" max="1252" width="23.140625" customWidth="1"/>
    <col min="1253" max="1253" width="42.85546875" customWidth="1"/>
    <col min="1255" max="1255" width="11.28515625" customWidth="1"/>
    <col min="1256" max="1256" width="12.85546875" customWidth="1"/>
    <col min="1257" max="1257" width="12.140625" customWidth="1"/>
    <col min="1258" max="1258" width="11.7109375" customWidth="1"/>
    <col min="1259" max="1259" width="11.42578125" customWidth="1"/>
    <col min="1260" max="1260" width="12.7109375" customWidth="1"/>
    <col min="1261" max="1261" width="4.140625" customWidth="1"/>
    <col min="1262" max="1262" width="45.28515625" customWidth="1"/>
    <col min="1263" max="1263" width="14.85546875" customWidth="1"/>
    <col min="1264" max="1264" width="12.28515625" customWidth="1"/>
    <col min="1265" max="1266" width="11.140625" customWidth="1"/>
    <col min="1267" max="1267" width="12.42578125" customWidth="1"/>
    <col min="1268" max="1268" width="11.42578125" customWidth="1"/>
    <col min="1269" max="1269" width="13.5703125" customWidth="1"/>
    <col min="1508" max="1508" width="23.140625" customWidth="1"/>
    <col min="1509" max="1509" width="42.85546875" customWidth="1"/>
    <col min="1511" max="1511" width="11.28515625" customWidth="1"/>
    <col min="1512" max="1512" width="12.85546875" customWidth="1"/>
    <col min="1513" max="1513" width="12.140625" customWidth="1"/>
    <col min="1514" max="1514" width="11.7109375" customWidth="1"/>
    <col min="1515" max="1515" width="11.42578125" customWidth="1"/>
    <col min="1516" max="1516" width="12.7109375" customWidth="1"/>
    <col min="1517" max="1517" width="4.140625" customWidth="1"/>
    <col min="1518" max="1518" width="45.28515625" customWidth="1"/>
    <col min="1519" max="1519" width="14.85546875" customWidth="1"/>
    <col min="1520" max="1520" width="12.28515625" customWidth="1"/>
    <col min="1521" max="1522" width="11.140625" customWidth="1"/>
    <col min="1523" max="1523" width="12.42578125" customWidth="1"/>
    <col min="1524" max="1524" width="11.42578125" customWidth="1"/>
    <col min="1525" max="1525" width="13.5703125" customWidth="1"/>
    <col min="1764" max="1764" width="23.140625" customWidth="1"/>
    <col min="1765" max="1765" width="42.85546875" customWidth="1"/>
    <col min="1767" max="1767" width="11.28515625" customWidth="1"/>
    <col min="1768" max="1768" width="12.85546875" customWidth="1"/>
    <col min="1769" max="1769" width="12.140625" customWidth="1"/>
    <col min="1770" max="1770" width="11.7109375" customWidth="1"/>
    <col min="1771" max="1771" width="11.42578125" customWidth="1"/>
    <col min="1772" max="1772" width="12.7109375" customWidth="1"/>
    <col min="1773" max="1773" width="4.140625" customWidth="1"/>
    <col min="1774" max="1774" width="45.28515625" customWidth="1"/>
    <col min="1775" max="1775" width="14.85546875" customWidth="1"/>
    <col min="1776" max="1776" width="12.28515625" customWidth="1"/>
    <col min="1777" max="1778" width="11.140625" customWidth="1"/>
    <col min="1779" max="1779" width="12.42578125" customWidth="1"/>
    <col min="1780" max="1780" width="11.42578125" customWidth="1"/>
    <col min="1781" max="1781" width="13.5703125" customWidth="1"/>
    <col min="2020" max="2020" width="23.140625" customWidth="1"/>
    <col min="2021" max="2021" width="42.85546875" customWidth="1"/>
    <col min="2023" max="2023" width="11.28515625" customWidth="1"/>
    <col min="2024" max="2024" width="12.85546875" customWidth="1"/>
    <col min="2025" max="2025" width="12.140625" customWidth="1"/>
    <col min="2026" max="2026" width="11.7109375" customWidth="1"/>
    <col min="2027" max="2027" width="11.42578125" customWidth="1"/>
    <col min="2028" max="2028" width="12.7109375" customWidth="1"/>
    <col min="2029" max="2029" width="4.140625" customWidth="1"/>
    <col min="2030" max="2030" width="45.28515625" customWidth="1"/>
    <col min="2031" max="2031" width="14.85546875" customWidth="1"/>
    <col min="2032" max="2032" width="12.28515625" customWidth="1"/>
    <col min="2033" max="2034" width="11.140625" customWidth="1"/>
    <col min="2035" max="2035" width="12.42578125" customWidth="1"/>
    <col min="2036" max="2036" width="11.42578125" customWidth="1"/>
    <col min="2037" max="2037" width="13.5703125" customWidth="1"/>
    <col min="2276" max="2276" width="23.140625" customWidth="1"/>
    <col min="2277" max="2277" width="42.85546875" customWidth="1"/>
    <col min="2279" max="2279" width="11.28515625" customWidth="1"/>
    <col min="2280" max="2280" width="12.85546875" customWidth="1"/>
    <col min="2281" max="2281" width="12.140625" customWidth="1"/>
    <col min="2282" max="2282" width="11.7109375" customWidth="1"/>
    <col min="2283" max="2283" width="11.42578125" customWidth="1"/>
    <col min="2284" max="2284" width="12.7109375" customWidth="1"/>
    <col min="2285" max="2285" width="4.140625" customWidth="1"/>
    <col min="2286" max="2286" width="45.28515625" customWidth="1"/>
    <col min="2287" max="2287" width="14.85546875" customWidth="1"/>
    <col min="2288" max="2288" width="12.28515625" customWidth="1"/>
    <col min="2289" max="2290" width="11.140625" customWidth="1"/>
    <col min="2291" max="2291" width="12.42578125" customWidth="1"/>
    <col min="2292" max="2292" width="11.42578125" customWidth="1"/>
    <col min="2293" max="2293" width="13.5703125" customWidth="1"/>
    <col min="2532" max="2532" width="23.140625" customWidth="1"/>
    <col min="2533" max="2533" width="42.85546875" customWidth="1"/>
    <col min="2535" max="2535" width="11.28515625" customWidth="1"/>
    <col min="2536" max="2536" width="12.85546875" customWidth="1"/>
    <col min="2537" max="2537" width="12.140625" customWidth="1"/>
    <col min="2538" max="2538" width="11.7109375" customWidth="1"/>
    <col min="2539" max="2539" width="11.42578125" customWidth="1"/>
    <col min="2540" max="2540" width="12.7109375" customWidth="1"/>
    <col min="2541" max="2541" width="4.140625" customWidth="1"/>
    <col min="2542" max="2542" width="45.28515625" customWidth="1"/>
    <col min="2543" max="2543" width="14.85546875" customWidth="1"/>
    <col min="2544" max="2544" width="12.28515625" customWidth="1"/>
    <col min="2545" max="2546" width="11.140625" customWidth="1"/>
    <col min="2547" max="2547" width="12.42578125" customWidth="1"/>
    <col min="2548" max="2548" width="11.42578125" customWidth="1"/>
    <col min="2549" max="2549" width="13.5703125" customWidth="1"/>
    <col min="2788" max="2788" width="23.140625" customWidth="1"/>
    <col min="2789" max="2789" width="42.85546875" customWidth="1"/>
    <col min="2791" max="2791" width="11.28515625" customWidth="1"/>
    <col min="2792" max="2792" width="12.85546875" customWidth="1"/>
    <col min="2793" max="2793" width="12.140625" customWidth="1"/>
    <col min="2794" max="2794" width="11.7109375" customWidth="1"/>
    <col min="2795" max="2795" width="11.42578125" customWidth="1"/>
    <col min="2796" max="2796" width="12.7109375" customWidth="1"/>
    <col min="2797" max="2797" width="4.140625" customWidth="1"/>
    <col min="2798" max="2798" width="45.28515625" customWidth="1"/>
    <col min="2799" max="2799" width="14.85546875" customWidth="1"/>
    <col min="2800" max="2800" width="12.28515625" customWidth="1"/>
    <col min="2801" max="2802" width="11.140625" customWidth="1"/>
    <col min="2803" max="2803" width="12.42578125" customWidth="1"/>
    <col min="2804" max="2804" width="11.42578125" customWidth="1"/>
    <col min="2805" max="2805" width="13.5703125" customWidth="1"/>
    <col min="3044" max="3044" width="23.140625" customWidth="1"/>
    <col min="3045" max="3045" width="42.85546875" customWidth="1"/>
    <col min="3047" max="3047" width="11.28515625" customWidth="1"/>
    <col min="3048" max="3048" width="12.85546875" customWidth="1"/>
    <col min="3049" max="3049" width="12.140625" customWidth="1"/>
    <col min="3050" max="3050" width="11.7109375" customWidth="1"/>
    <col min="3051" max="3051" width="11.42578125" customWidth="1"/>
    <col min="3052" max="3052" width="12.7109375" customWidth="1"/>
    <col min="3053" max="3053" width="4.140625" customWidth="1"/>
    <col min="3054" max="3054" width="45.28515625" customWidth="1"/>
    <col min="3055" max="3055" width="14.85546875" customWidth="1"/>
    <col min="3056" max="3056" width="12.28515625" customWidth="1"/>
    <col min="3057" max="3058" width="11.140625" customWidth="1"/>
    <col min="3059" max="3059" width="12.42578125" customWidth="1"/>
    <col min="3060" max="3060" width="11.42578125" customWidth="1"/>
    <col min="3061" max="3061" width="13.5703125" customWidth="1"/>
    <col min="3300" max="3300" width="23.140625" customWidth="1"/>
    <col min="3301" max="3301" width="42.85546875" customWidth="1"/>
    <col min="3303" max="3303" width="11.28515625" customWidth="1"/>
    <col min="3304" max="3304" width="12.85546875" customWidth="1"/>
    <col min="3305" max="3305" width="12.140625" customWidth="1"/>
    <col min="3306" max="3306" width="11.7109375" customWidth="1"/>
    <col min="3307" max="3307" width="11.42578125" customWidth="1"/>
    <col min="3308" max="3308" width="12.7109375" customWidth="1"/>
    <col min="3309" max="3309" width="4.140625" customWidth="1"/>
    <col min="3310" max="3310" width="45.28515625" customWidth="1"/>
    <col min="3311" max="3311" width="14.85546875" customWidth="1"/>
    <col min="3312" max="3312" width="12.28515625" customWidth="1"/>
    <col min="3313" max="3314" width="11.140625" customWidth="1"/>
    <col min="3315" max="3315" width="12.42578125" customWidth="1"/>
    <col min="3316" max="3316" width="11.42578125" customWidth="1"/>
    <col min="3317" max="3317" width="13.5703125" customWidth="1"/>
    <col min="3556" max="3556" width="23.140625" customWidth="1"/>
    <col min="3557" max="3557" width="42.85546875" customWidth="1"/>
    <col min="3559" max="3559" width="11.28515625" customWidth="1"/>
    <col min="3560" max="3560" width="12.85546875" customWidth="1"/>
    <col min="3561" max="3561" width="12.140625" customWidth="1"/>
    <col min="3562" max="3562" width="11.7109375" customWidth="1"/>
    <col min="3563" max="3563" width="11.42578125" customWidth="1"/>
    <col min="3564" max="3564" width="12.7109375" customWidth="1"/>
    <col min="3565" max="3565" width="4.140625" customWidth="1"/>
    <col min="3566" max="3566" width="45.28515625" customWidth="1"/>
    <col min="3567" max="3567" width="14.85546875" customWidth="1"/>
    <col min="3568" max="3568" width="12.28515625" customWidth="1"/>
    <col min="3569" max="3570" width="11.140625" customWidth="1"/>
    <col min="3571" max="3571" width="12.42578125" customWidth="1"/>
    <col min="3572" max="3572" width="11.42578125" customWidth="1"/>
    <col min="3573" max="3573" width="13.5703125" customWidth="1"/>
    <col min="3812" max="3812" width="23.140625" customWidth="1"/>
    <col min="3813" max="3813" width="42.85546875" customWidth="1"/>
    <col min="3815" max="3815" width="11.28515625" customWidth="1"/>
    <col min="3816" max="3816" width="12.85546875" customWidth="1"/>
    <col min="3817" max="3817" width="12.140625" customWidth="1"/>
    <col min="3818" max="3818" width="11.7109375" customWidth="1"/>
    <col min="3819" max="3819" width="11.42578125" customWidth="1"/>
    <col min="3820" max="3820" width="12.7109375" customWidth="1"/>
    <col min="3821" max="3821" width="4.140625" customWidth="1"/>
    <col min="3822" max="3822" width="45.28515625" customWidth="1"/>
    <col min="3823" max="3823" width="14.85546875" customWidth="1"/>
    <col min="3824" max="3824" width="12.28515625" customWidth="1"/>
    <col min="3825" max="3826" width="11.140625" customWidth="1"/>
    <col min="3827" max="3827" width="12.42578125" customWidth="1"/>
    <col min="3828" max="3828" width="11.42578125" customWidth="1"/>
    <col min="3829" max="3829" width="13.5703125" customWidth="1"/>
    <col min="4068" max="4068" width="23.140625" customWidth="1"/>
    <col min="4069" max="4069" width="42.85546875" customWidth="1"/>
    <col min="4071" max="4071" width="11.28515625" customWidth="1"/>
    <col min="4072" max="4072" width="12.85546875" customWidth="1"/>
    <col min="4073" max="4073" width="12.140625" customWidth="1"/>
    <col min="4074" max="4074" width="11.7109375" customWidth="1"/>
    <col min="4075" max="4075" width="11.42578125" customWidth="1"/>
    <col min="4076" max="4076" width="12.7109375" customWidth="1"/>
    <col min="4077" max="4077" width="4.140625" customWidth="1"/>
    <col min="4078" max="4078" width="45.28515625" customWidth="1"/>
    <col min="4079" max="4079" width="14.85546875" customWidth="1"/>
    <col min="4080" max="4080" width="12.28515625" customWidth="1"/>
    <col min="4081" max="4082" width="11.140625" customWidth="1"/>
    <col min="4083" max="4083" width="12.42578125" customWidth="1"/>
    <col min="4084" max="4084" width="11.42578125" customWidth="1"/>
    <col min="4085" max="4085" width="13.5703125" customWidth="1"/>
    <col min="4324" max="4324" width="23.140625" customWidth="1"/>
    <col min="4325" max="4325" width="42.85546875" customWidth="1"/>
    <col min="4327" max="4327" width="11.28515625" customWidth="1"/>
    <col min="4328" max="4328" width="12.85546875" customWidth="1"/>
    <col min="4329" max="4329" width="12.140625" customWidth="1"/>
    <col min="4330" max="4330" width="11.7109375" customWidth="1"/>
    <col min="4331" max="4331" width="11.42578125" customWidth="1"/>
    <col min="4332" max="4332" width="12.7109375" customWidth="1"/>
    <col min="4333" max="4333" width="4.140625" customWidth="1"/>
    <col min="4334" max="4334" width="45.28515625" customWidth="1"/>
    <col min="4335" max="4335" width="14.85546875" customWidth="1"/>
    <col min="4336" max="4336" width="12.28515625" customWidth="1"/>
    <col min="4337" max="4338" width="11.140625" customWidth="1"/>
    <col min="4339" max="4339" width="12.42578125" customWidth="1"/>
    <col min="4340" max="4340" width="11.42578125" customWidth="1"/>
    <col min="4341" max="4341" width="13.5703125" customWidth="1"/>
    <col min="4580" max="4580" width="23.140625" customWidth="1"/>
    <col min="4581" max="4581" width="42.85546875" customWidth="1"/>
    <col min="4583" max="4583" width="11.28515625" customWidth="1"/>
    <col min="4584" max="4584" width="12.85546875" customWidth="1"/>
    <col min="4585" max="4585" width="12.140625" customWidth="1"/>
    <col min="4586" max="4586" width="11.7109375" customWidth="1"/>
    <col min="4587" max="4587" width="11.42578125" customWidth="1"/>
    <col min="4588" max="4588" width="12.7109375" customWidth="1"/>
    <col min="4589" max="4589" width="4.140625" customWidth="1"/>
    <col min="4590" max="4590" width="45.28515625" customWidth="1"/>
    <col min="4591" max="4591" width="14.85546875" customWidth="1"/>
    <col min="4592" max="4592" width="12.28515625" customWidth="1"/>
    <col min="4593" max="4594" width="11.140625" customWidth="1"/>
    <col min="4595" max="4595" width="12.42578125" customWidth="1"/>
    <col min="4596" max="4596" width="11.42578125" customWidth="1"/>
    <col min="4597" max="4597" width="13.5703125" customWidth="1"/>
    <col min="4836" max="4836" width="23.140625" customWidth="1"/>
    <col min="4837" max="4837" width="42.85546875" customWidth="1"/>
    <col min="4839" max="4839" width="11.28515625" customWidth="1"/>
    <col min="4840" max="4840" width="12.85546875" customWidth="1"/>
    <col min="4841" max="4841" width="12.140625" customWidth="1"/>
    <col min="4842" max="4842" width="11.7109375" customWidth="1"/>
    <col min="4843" max="4843" width="11.42578125" customWidth="1"/>
    <col min="4844" max="4844" width="12.7109375" customWidth="1"/>
    <col min="4845" max="4845" width="4.140625" customWidth="1"/>
    <col min="4846" max="4846" width="45.28515625" customWidth="1"/>
    <col min="4847" max="4847" width="14.85546875" customWidth="1"/>
    <col min="4848" max="4848" width="12.28515625" customWidth="1"/>
    <col min="4849" max="4850" width="11.140625" customWidth="1"/>
    <col min="4851" max="4851" width="12.42578125" customWidth="1"/>
    <col min="4852" max="4852" width="11.42578125" customWidth="1"/>
    <col min="4853" max="4853" width="13.5703125" customWidth="1"/>
    <col min="5092" max="5092" width="23.140625" customWidth="1"/>
    <col min="5093" max="5093" width="42.85546875" customWidth="1"/>
    <col min="5095" max="5095" width="11.28515625" customWidth="1"/>
    <col min="5096" max="5096" width="12.85546875" customWidth="1"/>
    <col min="5097" max="5097" width="12.140625" customWidth="1"/>
    <col min="5098" max="5098" width="11.7109375" customWidth="1"/>
    <col min="5099" max="5099" width="11.42578125" customWidth="1"/>
    <col min="5100" max="5100" width="12.7109375" customWidth="1"/>
    <col min="5101" max="5101" width="4.140625" customWidth="1"/>
    <col min="5102" max="5102" width="45.28515625" customWidth="1"/>
    <col min="5103" max="5103" width="14.85546875" customWidth="1"/>
    <col min="5104" max="5104" width="12.28515625" customWidth="1"/>
    <col min="5105" max="5106" width="11.140625" customWidth="1"/>
    <col min="5107" max="5107" width="12.42578125" customWidth="1"/>
    <col min="5108" max="5108" width="11.42578125" customWidth="1"/>
    <col min="5109" max="5109" width="13.5703125" customWidth="1"/>
    <col min="5348" max="5348" width="23.140625" customWidth="1"/>
    <col min="5349" max="5349" width="42.85546875" customWidth="1"/>
    <col min="5351" max="5351" width="11.28515625" customWidth="1"/>
    <col min="5352" max="5352" width="12.85546875" customWidth="1"/>
    <col min="5353" max="5353" width="12.140625" customWidth="1"/>
    <col min="5354" max="5354" width="11.7109375" customWidth="1"/>
    <col min="5355" max="5355" width="11.42578125" customWidth="1"/>
    <col min="5356" max="5356" width="12.7109375" customWidth="1"/>
    <col min="5357" max="5357" width="4.140625" customWidth="1"/>
    <col min="5358" max="5358" width="45.28515625" customWidth="1"/>
    <col min="5359" max="5359" width="14.85546875" customWidth="1"/>
    <col min="5360" max="5360" width="12.28515625" customWidth="1"/>
    <col min="5361" max="5362" width="11.140625" customWidth="1"/>
    <col min="5363" max="5363" width="12.42578125" customWidth="1"/>
    <col min="5364" max="5364" width="11.42578125" customWidth="1"/>
    <col min="5365" max="5365" width="13.5703125" customWidth="1"/>
    <col min="5604" max="5604" width="23.140625" customWidth="1"/>
    <col min="5605" max="5605" width="42.85546875" customWidth="1"/>
    <col min="5607" max="5607" width="11.28515625" customWidth="1"/>
    <col min="5608" max="5608" width="12.85546875" customWidth="1"/>
    <col min="5609" max="5609" width="12.140625" customWidth="1"/>
    <col min="5610" max="5610" width="11.7109375" customWidth="1"/>
    <col min="5611" max="5611" width="11.42578125" customWidth="1"/>
    <col min="5612" max="5612" width="12.7109375" customWidth="1"/>
    <col min="5613" max="5613" width="4.140625" customWidth="1"/>
    <col min="5614" max="5614" width="45.28515625" customWidth="1"/>
    <col min="5615" max="5615" width="14.85546875" customWidth="1"/>
    <col min="5616" max="5616" width="12.28515625" customWidth="1"/>
    <col min="5617" max="5618" width="11.140625" customWidth="1"/>
    <col min="5619" max="5619" width="12.42578125" customWidth="1"/>
    <col min="5620" max="5620" width="11.42578125" customWidth="1"/>
    <col min="5621" max="5621" width="13.5703125" customWidth="1"/>
    <col min="5860" max="5860" width="23.140625" customWidth="1"/>
    <col min="5861" max="5861" width="42.85546875" customWidth="1"/>
    <col min="5863" max="5863" width="11.28515625" customWidth="1"/>
    <col min="5864" max="5864" width="12.85546875" customWidth="1"/>
    <col min="5865" max="5865" width="12.140625" customWidth="1"/>
    <col min="5866" max="5866" width="11.7109375" customWidth="1"/>
    <col min="5867" max="5867" width="11.42578125" customWidth="1"/>
    <col min="5868" max="5868" width="12.7109375" customWidth="1"/>
    <col min="5869" max="5869" width="4.140625" customWidth="1"/>
    <col min="5870" max="5870" width="45.28515625" customWidth="1"/>
    <col min="5871" max="5871" width="14.85546875" customWidth="1"/>
    <col min="5872" max="5872" width="12.28515625" customWidth="1"/>
    <col min="5873" max="5874" width="11.140625" customWidth="1"/>
    <col min="5875" max="5875" width="12.42578125" customWidth="1"/>
    <col min="5876" max="5876" width="11.42578125" customWidth="1"/>
    <col min="5877" max="5877" width="13.5703125" customWidth="1"/>
    <col min="6116" max="6116" width="23.140625" customWidth="1"/>
    <col min="6117" max="6117" width="42.85546875" customWidth="1"/>
    <col min="6119" max="6119" width="11.28515625" customWidth="1"/>
    <col min="6120" max="6120" width="12.85546875" customWidth="1"/>
    <col min="6121" max="6121" width="12.140625" customWidth="1"/>
    <col min="6122" max="6122" width="11.7109375" customWidth="1"/>
    <col min="6123" max="6123" width="11.42578125" customWidth="1"/>
    <col min="6124" max="6124" width="12.7109375" customWidth="1"/>
    <col min="6125" max="6125" width="4.140625" customWidth="1"/>
    <col min="6126" max="6126" width="45.28515625" customWidth="1"/>
    <col min="6127" max="6127" width="14.85546875" customWidth="1"/>
    <col min="6128" max="6128" width="12.28515625" customWidth="1"/>
    <col min="6129" max="6130" width="11.140625" customWidth="1"/>
    <col min="6131" max="6131" width="12.42578125" customWidth="1"/>
    <col min="6132" max="6132" width="11.42578125" customWidth="1"/>
    <col min="6133" max="6133" width="13.5703125" customWidth="1"/>
    <col min="6372" max="6372" width="23.140625" customWidth="1"/>
    <col min="6373" max="6373" width="42.85546875" customWidth="1"/>
    <col min="6375" max="6375" width="11.28515625" customWidth="1"/>
    <col min="6376" max="6376" width="12.85546875" customWidth="1"/>
    <col min="6377" max="6377" width="12.140625" customWidth="1"/>
    <col min="6378" max="6378" width="11.7109375" customWidth="1"/>
    <col min="6379" max="6379" width="11.42578125" customWidth="1"/>
    <col min="6380" max="6380" width="12.7109375" customWidth="1"/>
    <col min="6381" max="6381" width="4.140625" customWidth="1"/>
    <col min="6382" max="6382" width="45.28515625" customWidth="1"/>
    <col min="6383" max="6383" width="14.85546875" customWidth="1"/>
    <col min="6384" max="6384" width="12.28515625" customWidth="1"/>
    <col min="6385" max="6386" width="11.140625" customWidth="1"/>
    <col min="6387" max="6387" width="12.42578125" customWidth="1"/>
    <col min="6388" max="6388" width="11.42578125" customWidth="1"/>
    <col min="6389" max="6389" width="13.5703125" customWidth="1"/>
    <col min="6628" max="6628" width="23.140625" customWidth="1"/>
    <col min="6629" max="6629" width="42.85546875" customWidth="1"/>
    <col min="6631" max="6631" width="11.28515625" customWidth="1"/>
    <col min="6632" max="6632" width="12.85546875" customWidth="1"/>
    <col min="6633" max="6633" width="12.140625" customWidth="1"/>
    <col min="6634" max="6634" width="11.7109375" customWidth="1"/>
    <col min="6635" max="6635" width="11.42578125" customWidth="1"/>
    <col min="6636" max="6636" width="12.7109375" customWidth="1"/>
    <col min="6637" max="6637" width="4.140625" customWidth="1"/>
    <col min="6638" max="6638" width="45.28515625" customWidth="1"/>
    <col min="6639" max="6639" width="14.85546875" customWidth="1"/>
    <col min="6640" max="6640" width="12.28515625" customWidth="1"/>
    <col min="6641" max="6642" width="11.140625" customWidth="1"/>
    <col min="6643" max="6643" width="12.42578125" customWidth="1"/>
    <col min="6644" max="6644" width="11.42578125" customWidth="1"/>
    <col min="6645" max="6645" width="13.5703125" customWidth="1"/>
    <col min="6884" max="6884" width="23.140625" customWidth="1"/>
    <col min="6885" max="6885" width="42.85546875" customWidth="1"/>
    <col min="6887" max="6887" width="11.28515625" customWidth="1"/>
    <col min="6888" max="6888" width="12.85546875" customWidth="1"/>
    <col min="6889" max="6889" width="12.140625" customWidth="1"/>
    <col min="6890" max="6890" width="11.7109375" customWidth="1"/>
    <col min="6891" max="6891" width="11.42578125" customWidth="1"/>
    <col min="6892" max="6892" width="12.7109375" customWidth="1"/>
    <col min="6893" max="6893" width="4.140625" customWidth="1"/>
    <col min="6894" max="6894" width="45.28515625" customWidth="1"/>
    <col min="6895" max="6895" width="14.85546875" customWidth="1"/>
    <col min="6896" max="6896" width="12.28515625" customWidth="1"/>
    <col min="6897" max="6898" width="11.140625" customWidth="1"/>
    <col min="6899" max="6899" width="12.42578125" customWidth="1"/>
    <col min="6900" max="6900" width="11.42578125" customWidth="1"/>
    <col min="6901" max="6901" width="13.5703125" customWidth="1"/>
    <col min="7140" max="7140" width="23.140625" customWidth="1"/>
    <col min="7141" max="7141" width="42.85546875" customWidth="1"/>
    <col min="7143" max="7143" width="11.28515625" customWidth="1"/>
    <col min="7144" max="7144" width="12.85546875" customWidth="1"/>
    <col min="7145" max="7145" width="12.140625" customWidth="1"/>
    <col min="7146" max="7146" width="11.7109375" customWidth="1"/>
    <col min="7147" max="7147" width="11.42578125" customWidth="1"/>
    <col min="7148" max="7148" width="12.7109375" customWidth="1"/>
    <col min="7149" max="7149" width="4.140625" customWidth="1"/>
    <col min="7150" max="7150" width="45.28515625" customWidth="1"/>
    <col min="7151" max="7151" width="14.85546875" customWidth="1"/>
    <col min="7152" max="7152" width="12.28515625" customWidth="1"/>
    <col min="7153" max="7154" width="11.140625" customWidth="1"/>
    <col min="7155" max="7155" width="12.42578125" customWidth="1"/>
    <col min="7156" max="7156" width="11.42578125" customWidth="1"/>
    <col min="7157" max="7157" width="13.5703125" customWidth="1"/>
    <col min="7396" max="7396" width="23.140625" customWidth="1"/>
    <col min="7397" max="7397" width="42.85546875" customWidth="1"/>
    <col min="7399" max="7399" width="11.28515625" customWidth="1"/>
    <col min="7400" max="7400" width="12.85546875" customWidth="1"/>
    <col min="7401" max="7401" width="12.140625" customWidth="1"/>
    <col min="7402" max="7402" width="11.7109375" customWidth="1"/>
    <col min="7403" max="7403" width="11.42578125" customWidth="1"/>
    <col min="7404" max="7404" width="12.7109375" customWidth="1"/>
    <col min="7405" max="7405" width="4.140625" customWidth="1"/>
    <col min="7406" max="7406" width="45.28515625" customWidth="1"/>
    <col min="7407" max="7407" width="14.85546875" customWidth="1"/>
    <col min="7408" max="7408" width="12.28515625" customWidth="1"/>
    <col min="7409" max="7410" width="11.140625" customWidth="1"/>
    <col min="7411" max="7411" width="12.42578125" customWidth="1"/>
    <col min="7412" max="7412" width="11.42578125" customWidth="1"/>
    <col min="7413" max="7413" width="13.5703125" customWidth="1"/>
    <col min="7652" max="7652" width="23.140625" customWidth="1"/>
    <col min="7653" max="7653" width="42.85546875" customWidth="1"/>
    <col min="7655" max="7655" width="11.28515625" customWidth="1"/>
    <col min="7656" max="7656" width="12.85546875" customWidth="1"/>
    <col min="7657" max="7657" width="12.140625" customWidth="1"/>
    <col min="7658" max="7658" width="11.7109375" customWidth="1"/>
    <col min="7659" max="7659" width="11.42578125" customWidth="1"/>
    <col min="7660" max="7660" width="12.7109375" customWidth="1"/>
    <col min="7661" max="7661" width="4.140625" customWidth="1"/>
    <col min="7662" max="7662" width="45.28515625" customWidth="1"/>
    <col min="7663" max="7663" width="14.85546875" customWidth="1"/>
    <col min="7664" max="7664" width="12.28515625" customWidth="1"/>
    <col min="7665" max="7666" width="11.140625" customWidth="1"/>
    <col min="7667" max="7667" width="12.42578125" customWidth="1"/>
    <col min="7668" max="7668" width="11.42578125" customWidth="1"/>
    <col min="7669" max="7669" width="13.5703125" customWidth="1"/>
    <col min="7908" max="7908" width="23.140625" customWidth="1"/>
    <col min="7909" max="7909" width="42.85546875" customWidth="1"/>
    <col min="7911" max="7911" width="11.28515625" customWidth="1"/>
    <col min="7912" max="7912" width="12.85546875" customWidth="1"/>
    <col min="7913" max="7913" width="12.140625" customWidth="1"/>
    <col min="7914" max="7914" width="11.7109375" customWidth="1"/>
    <col min="7915" max="7915" width="11.42578125" customWidth="1"/>
    <col min="7916" max="7916" width="12.7109375" customWidth="1"/>
    <col min="7917" max="7917" width="4.140625" customWidth="1"/>
    <col min="7918" max="7918" width="45.28515625" customWidth="1"/>
    <col min="7919" max="7919" width="14.85546875" customWidth="1"/>
    <col min="7920" max="7920" width="12.28515625" customWidth="1"/>
    <col min="7921" max="7922" width="11.140625" customWidth="1"/>
    <col min="7923" max="7923" width="12.42578125" customWidth="1"/>
    <col min="7924" max="7924" width="11.42578125" customWidth="1"/>
    <col min="7925" max="7925" width="13.5703125" customWidth="1"/>
    <col min="8164" max="8164" width="23.140625" customWidth="1"/>
    <col min="8165" max="8165" width="42.85546875" customWidth="1"/>
    <col min="8167" max="8167" width="11.28515625" customWidth="1"/>
    <col min="8168" max="8168" width="12.85546875" customWidth="1"/>
    <col min="8169" max="8169" width="12.140625" customWidth="1"/>
    <col min="8170" max="8170" width="11.7109375" customWidth="1"/>
    <col min="8171" max="8171" width="11.42578125" customWidth="1"/>
    <col min="8172" max="8172" width="12.7109375" customWidth="1"/>
    <col min="8173" max="8173" width="4.140625" customWidth="1"/>
    <col min="8174" max="8174" width="45.28515625" customWidth="1"/>
    <col min="8175" max="8175" width="14.85546875" customWidth="1"/>
    <col min="8176" max="8176" width="12.28515625" customWidth="1"/>
    <col min="8177" max="8178" width="11.140625" customWidth="1"/>
    <col min="8179" max="8179" width="12.42578125" customWidth="1"/>
    <col min="8180" max="8180" width="11.42578125" customWidth="1"/>
    <col min="8181" max="8181" width="13.5703125" customWidth="1"/>
    <col min="8420" max="8420" width="23.140625" customWidth="1"/>
    <col min="8421" max="8421" width="42.85546875" customWidth="1"/>
    <col min="8423" max="8423" width="11.28515625" customWidth="1"/>
    <col min="8424" max="8424" width="12.85546875" customWidth="1"/>
    <col min="8425" max="8425" width="12.140625" customWidth="1"/>
    <col min="8426" max="8426" width="11.7109375" customWidth="1"/>
    <col min="8427" max="8427" width="11.42578125" customWidth="1"/>
    <col min="8428" max="8428" width="12.7109375" customWidth="1"/>
    <col min="8429" max="8429" width="4.140625" customWidth="1"/>
    <col min="8430" max="8430" width="45.28515625" customWidth="1"/>
    <col min="8431" max="8431" width="14.85546875" customWidth="1"/>
    <col min="8432" max="8432" width="12.28515625" customWidth="1"/>
    <col min="8433" max="8434" width="11.140625" customWidth="1"/>
    <col min="8435" max="8435" width="12.42578125" customWidth="1"/>
    <col min="8436" max="8436" width="11.42578125" customWidth="1"/>
    <col min="8437" max="8437" width="13.5703125" customWidth="1"/>
    <col min="8676" max="8676" width="23.140625" customWidth="1"/>
    <col min="8677" max="8677" width="42.85546875" customWidth="1"/>
    <col min="8679" max="8679" width="11.28515625" customWidth="1"/>
    <col min="8680" max="8680" width="12.85546875" customWidth="1"/>
    <col min="8681" max="8681" width="12.140625" customWidth="1"/>
    <col min="8682" max="8682" width="11.7109375" customWidth="1"/>
    <col min="8683" max="8683" width="11.42578125" customWidth="1"/>
    <col min="8684" max="8684" width="12.7109375" customWidth="1"/>
    <col min="8685" max="8685" width="4.140625" customWidth="1"/>
    <col min="8686" max="8686" width="45.28515625" customWidth="1"/>
    <col min="8687" max="8687" width="14.85546875" customWidth="1"/>
    <col min="8688" max="8688" width="12.28515625" customWidth="1"/>
    <col min="8689" max="8690" width="11.140625" customWidth="1"/>
    <col min="8691" max="8691" width="12.42578125" customWidth="1"/>
    <col min="8692" max="8692" width="11.42578125" customWidth="1"/>
    <col min="8693" max="8693" width="13.5703125" customWidth="1"/>
    <col min="8932" max="8932" width="23.140625" customWidth="1"/>
    <col min="8933" max="8933" width="42.85546875" customWidth="1"/>
    <col min="8935" max="8935" width="11.28515625" customWidth="1"/>
    <col min="8936" max="8936" width="12.85546875" customWidth="1"/>
    <col min="8937" max="8937" width="12.140625" customWidth="1"/>
    <col min="8938" max="8938" width="11.7109375" customWidth="1"/>
    <col min="8939" max="8939" width="11.42578125" customWidth="1"/>
    <col min="8940" max="8940" width="12.7109375" customWidth="1"/>
    <col min="8941" max="8941" width="4.140625" customWidth="1"/>
    <col min="8942" max="8942" width="45.28515625" customWidth="1"/>
    <col min="8943" max="8943" width="14.85546875" customWidth="1"/>
    <col min="8944" max="8944" width="12.28515625" customWidth="1"/>
    <col min="8945" max="8946" width="11.140625" customWidth="1"/>
    <col min="8947" max="8947" width="12.42578125" customWidth="1"/>
    <col min="8948" max="8948" width="11.42578125" customWidth="1"/>
    <col min="8949" max="8949" width="13.5703125" customWidth="1"/>
    <col min="9188" max="9188" width="23.140625" customWidth="1"/>
    <col min="9189" max="9189" width="42.85546875" customWidth="1"/>
    <col min="9191" max="9191" width="11.28515625" customWidth="1"/>
    <col min="9192" max="9192" width="12.85546875" customWidth="1"/>
    <col min="9193" max="9193" width="12.140625" customWidth="1"/>
    <col min="9194" max="9194" width="11.7109375" customWidth="1"/>
    <col min="9195" max="9195" width="11.42578125" customWidth="1"/>
    <col min="9196" max="9196" width="12.7109375" customWidth="1"/>
    <col min="9197" max="9197" width="4.140625" customWidth="1"/>
    <col min="9198" max="9198" width="45.28515625" customWidth="1"/>
    <col min="9199" max="9199" width="14.85546875" customWidth="1"/>
    <col min="9200" max="9200" width="12.28515625" customWidth="1"/>
    <col min="9201" max="9202" width="11.140625" customWidth="1"/>
    <col min="9203" max="9203" width="12.42578125" customWidth="1"/>
    <col min="9204" max="9204" width="11.42578125" customWidth="1"/>
    <col min="9205" max="9205" width="13.5703125" customWidth="1"/>
    <col min="9444" max="9444" width="23.140625" customWidth="1"/>
    <col min="9445" max="9445" width="42.85546875" customWidth="1"/>
    <col min="9447" max="9447" width="11.28515625" customWidth="1"/>
    <col min="9448" max="9448" width="12.85546875" customWidth="1"/>
    <col min="9449" max="9449" width="12.140625" customWidth="1"/>
    <col min="9450" max="9450" width="11.7109375" customWidth="1"/>
    <col min="9451" max="9451" width="11.42578125" customWidth="1"/>
    <col min="9452" max="9452" width="12.7109375" customWidth="1"/>
    <col min="9453" max="9453" width="4.140625" customWidth="1"/>
    <col min="9454" max="9454" width="45.28515625" customWidth="1"/>
    <col min="9455" max="9455" width="14.85546875" customWidth="1"/>
    <col min="9456" max="9456" width="12.28515625" customWidth="1"/>
    <col min="9457" max="9458" width="11.140625" customWidth="1"/>
    <col min="9459" max="9459" width="12.42578125" customWidth="1"/>
    <col min="9460" max="9460" width="11.42578125" customWidth="1"/>
    <col min="9461" max="9461" width="13.5703125" customWidth="1"/>
    <col min="9700" max="9700" width="23.140625" customWidth="1"/>
    <col min="9701" max="9701" width="42.85546875" customWidth="1"/>
    <col min="9703" max="9703" width="11.28515625" customWidth="1"/>
    <col min="9704" max="9704" width="12.85546875" customWidth="1"/>
    <col min="9705" max="9705" width="12.140625" customWidth="1"/>
    <col min="9706" max="9706" width="11.7109375" customWidth="1"/>
    <col min="9707" max="9707" width="11.42578125" customWidth="1"/>
    <col min="9708" max="9708" width="12.7109375" customWidth="1"/>
    <col min="9709" max="9709" width="4.140625" customWidth="1"/>
    <col min="9710" max="9710" width="45.28515625" customWidth="1"/>
    <col min="9711" max="9711" width="14.85546875" customWidth="1"/>
    <col min="9712" max="9712" width="12.28515625" customWidth="1"/>
    <col min="9713" max="9714" width="11.140625" customWidth="1"/>
    <col min="9715" max="9715" width="12.42578125" customWidth="1"/>
    <col min="9716" max="9716" width="11.42578125" customWidth="1"/>
    <col min="9717" max="9717" width="13.5703125" customWidth="1"/>
    <col min="9956" max="9956" width="23.140625" customWidth="1"/>
    <col min="9957" max="9957" width="42.85546875" customWidth="1"/>
    <col min="9959" max="9959" width="11.28515625" customWidth="1"/>
    <col min="9960" max="9960" width="12.85546875" customWidth="1"/>
    <col min="9961" max="9961" width="12.140625" customWidth="1"/>
    <col min="9962" max="9962" width="11.7109375" customWidth="1"/>
    <col min="9963" max="9963" width="11.42578125" customWidth="1"/>
    <col min="9964" max="9964" width="12.7109375" customWidth="1"/>
    <col min="9965" max="9965" width="4.140625" customWidth="1"/>
    <col min="9966" max="9966" width="45.28515625" customWidth="1"/>
    <col min="9967" max="9967" width="14.85546875" customWidth="1"/>
    <col min="9968" max="9968" width="12.28515625" customWidth="1"/>
    <col min="9969" max="9970" width="11.140625" customWidth="1"/>
    <col min="9971" max="9971" width="12.42578125" customWidth="1"/>
    <col min="9972" max="9972" width="11.42578125" customWidth="1"/>
    <col min="9973" max="9973" width="13.5703125" customWidth="1"/>
    <col min="10212" max="10212" width="23.140625" customWidth="1"/>
    <col min="10213" max="10213" width="42.85546875" customWidth="1"/>
    <col min="10215" max="10215" width="11.28515625" customWidth="1"/>
    <col min="10216" max="10216" width="12.85546875" customWidth="1"/>
    <col min="10217" max="10217" width="12.140625" customWidth="1"/>
    <col min="10218" max="10218" width="11.7109375" customWidth="1"/>
    <col min="10219" max="10219" width="11.42578125" customWidth="1"/>
    <col min="10220" max="10220" width="12.7109375" customWidth="1"/>
    <col min="10221" max="10221" width="4.140625" customWidth="1"/>
    <col min="10222" max="10222" width="45.28515625" customWidth="1"/>
    <col min="10223" max="10223" width="14.85546875" customWidth="1"/>
    <col min="10224" max="10224" width="12.28515625" customWidth="1"/>
    <col min="10225" max="10226" width="11.140625" customWidth="1"/>
    <col min="10227" max="10227" width="12.42578125" customWidth="1"/>
    <col min="10228" max="10228" width="11.42578125" customWidth="1"/>
    <col min="10229" max="10229" width="13.5703125" customWidth="1"/>
    <col min="10468" max="10468" width="23.140625" customWidth="1"/>
    <col min="10469" max="10469" width="42.85546875" customWidth="1"/>
    <col min="10471" max="10471" width="11.28515625" customWidth="1"/>
    <col min="10472" max="10472" width="12.85546875" customWidth="1"/>
    <col min="10473" max="10473" width="12.140625" customWidth="1"/>
    <col min="10474" max="10474" width="11.7109375" customWidth="1"/>
    <col min="10475" max="10475" width="11.42578125" customWidth="1"/>
    <col min="10476" max="10476" width="12.7109375" customWidth="1"/>
    <col min="10477" max="10477" width="4.140625" customWidth="1"/>
    <col min="10478" max="10478" width="45.28515625" customWidth="1"/>
    <col min="10479" max="10479" width="14.85546875" customWidth="1"/>
    <col min="10480" max="10480" width="12.28515625" customWidth="1"/>
    <col min="10481" max="10482" width="11.140625" customWidth="1"/>
    <col min="10483" max="10483" width="12.42578125" customWidth="1"/>
    <col min="10484" max="10484" width="11.42578125" customWidth="1"/>
    <col min="10485" max="10485" width="13.5703125" customWidth="1"/>
    <col min="10724" max="10724" width="23.140625" customWidth="1"/>
    <col min="10725" max="10725" width="42.85546875" customWidth="1"/>
    <col min="10727" max="10727" width="11.28515625" customWidth="1"/>
    <col min="10728" max="10728" width="12.85546875" customWidth="1"/>
    <col min="10729" max="10729" width="12.140625" customWidth="1"/>
    <col min="10730" max="10730" width="11.7109375" customWidth="1"/>
    <col min="10731" max="10731" width="11.42578125" customWidth="1"/>
    <col min="10732" max="10732" width="12.7109375" customWidth="1"/>
    <col min="10733" max="10733" width="4.140625" customWidth="1"/>
    <col min="10734" max="10734" width="45.28515625" customWidth="1"/>
    <col min="10735" max="10735" width="14.85546875" customWidth="1"/>
    <col min="10736" max="10736" width="12.28515625" customWidth="1"/>
    <col min="10737" max="10738" width="11.140625" customWidth="1"/>
    <col min="10739" max="10739" width="12.42578125" customWidth="1"/>
    <col min="10740" max="10740" width="11.42578125" customWidth="1"/>
    <col min="10741" max="10741" width="13.5703125" customWidth="1"/>
    <col min="10980" max="10980" width="23.140625" customWidth="1"/>
    <col min="10981" max="10981" width="42.85546875" customWidth="1"/>
    <col min="10983" max="10983" width="11.28515625" customWidth="1"/>
    <col min="10984" max="10984" width="12.85546875" customWidth="1"/>
    <col min="10985" max="10985" width="12.140625" customWidth="1"/>
    <col min="10986" max="10986" width="11.7109375" customWidth="1"/>
    <col min="10987" max="10987" width="11.42578125" customWidth="1"/>
    <col min="10988" max="10988" width="12.7109375" customWidth="1"/>
    <col min="10989" max="10989" width="4.140625" customWidth="1"/>
    <col min="10990" max="10990" width="45.28515625" customWidth="1"/>
    <col min="10991" max="10991" width="14.85546875" customWidth="1"/>
    <col min="10992" max="10992" width="12.28515625" customWidth="1"/>
    <col min="10993" max="10994" width="11.140625" customWidth="1"/>
    <col min="10995" max="10995" width="12.42578125" customWidth="1"/>
    <col min="10996" max="10996" width="11.42578125" customWidth="1"/>
    <col min="10997" max="10997" width="13.5703125" customWidth="1"/>
    <col min="11236" max="11236" width="23.140625" customWidth="1"/>
    <col min="11237" max="11237" width="42.85546875" customWidth="1"/>
    <col min="11239" max="11239" width="11.28515625" customWidth="1"/>
    <col min="11240" max="11240" width="12.85546875" customWidth="1"/>
    <col min="11241" max="11241" width="12.140625" customWidth="1"/>
    <col min="11242" max="11242" width="11.7109375" customWidth="1"/>
    <col min="11243" max="11243" width="11.42578125" customWidth="1"/>
    <col min="11244" max="11244" width="12.7109375" customWidth="1"/>
    <col min="11245" max="11245" width="4.140625" customWidth="1"/>
    <col min="11246" max="11246" width="45.28515625" customWidth="1"/>
    <col min="11247" max="11247" width="14.85546875" customWidth="1"/>
    <col min="11248" max="11248" width="12.28515625" customWidth="1"/>
    <col min="11249" max="11250" width="11.140625" customWidth="1"/>
    <col min="11251" max="11251" width="12.42578125" customWidth="1"/>
    <col min="11252" max="11252" width="11.42578125" customWidth="1"/>
    <col min="11253" max="11253" width="13.5703125" customWidth="1"/>
    <col min="11492" max="11492" width="23.140625" customWidth="1"/>
    <col min="11493" max="11493" width="42.85546875" customWidth="1"/>
    <col min="11495" max="11495" width="11.28515625" customWidth="1"/>
    <col min="11496" max="11496" width="12.85546875" customWidth="1"/>
    <col min="11497" max="11497" width="12.140625" customWidth="1"/>
    <col min="11498" max="11498" width="11.7109375" customWidth="1"/>
    <col min="11499" max="11499" width="11.42578125" customWidth="1"/>
    <col min="11500" max="11500" width="12.7109375" customWidth="1"/>
    <col min="11501" max="11501" width="4.140625" customWidth="1"/>
    <col min="11502" max="11502" width="45.28515625" customWidth="1"/>
    <col min="11503" max="11503" width="14.85546875" customWidth="1"/>
    <col min="11504" max="11504" width="12.28515625" customWidth="1"/>
    <col min="11505" max="11506" width="11.140625" customWidth="1"/>
    <col min="11507" max="11507" width="12.42578125" customWidth="1"/>
    <col min="11508" max="11508" width="11.42578125" customWidth="1"/>
    <col min="11509" max="11509" width="13.5703125" customWidth="1"/>
    <col min="11748" max="11748" width="23.140625" customWidth="1"/>
    <col min="11749" max="11749" width="42.85546875" customWidth="1"/>
    <col min="11751" max="11751" width="11.28515625" customWidth="1"/>
    <col min="11752" max="11752" width="12.85546875" customWidth="1"/>
    <col min="11753" max="11753" width="12.140625" customWidth="1"/>
    <col min="11754" max="11754" width="11.7109375" customWidth="1"/>
    <col min="11755" max="11755" width="11.42578125" customWidth="1"/>
    <col min="11756" max="11756" width="12.7109375" customWidth="1"/>
    <col min="11757" max="11757" width="4.140625" customWidth="1"/>
    <col min="11758" max="11758" width="45.28515625" customWidth="1"/>
    <col min="11759" max="11759" width="14.85546875" customWidth="1"/>
    <col min="11760" max="11760" width="12.28515625" customWidth="1"/>
    <col min="11761" max="11762" width="11.140625" customWidth="1"/>
    <col min="11763" max="11763" width="12.42578125" customWidth="1"/>
    <col min="11764" max="11764" width="11.42578125" customWidth="1"/>
    <col min="11765" max="11765" width="13.5703125" customWidth="1"/>
    <col min="12004" max="12004" width="23.140625" customWidth="1"/>
    <col min="12005" max="12005" width="42.85546875" customWidth="1"/>
    <col min="12007" max="12007" width="11.28515625" customWidth="1"/>
    <col min="12008" max="12008" width="12.85546875" customWidth="1"/>
    <col min="12009" max="12009" width="12.140625" customWidth="1"/>
    <col min="12010" max="12010" width="11.7109375" customWidth="1"/>
    <col min="12011" max="12011" width="11.42578125" customWidth="1"/>
    <col min="12012" max="12012" width="12.7109375" customWidth="1"/>
    <col min="12013" max="12013" width="4.140625" customWidth="1"/>
    <col min="12014" max="12014" width="45.28515625" customWidth="1"/>
    <col min="12015" max="12015" width="14.85546875" customWidth="1"/>
    <col min="12016" max="12016" width="12.28515625" customWidth="1"/>
    <col min="12017" max="12018" width="11.140625" customWidth="1"/>
    <col min="12019" max="12019" width="12.42578125" customWidth="1"/>
    <col min="12020" max="12020" width="11.42578125" customWidth="1"/>
    <col min="12021" max="12021" width="13.5703125" customWidth="1"/>
    <col min="12260" max="12260" width="23.140625" customWidth="1"/>
    <col min="12261" max="12261" width="42.85546875" customWidth="1"/>
    <col min="12263" max="12263" width="11.28515625" customWidth="1"/>
    <col min="12264" max="12264" width="12.85546875" customWidth="1"/>
    <col min="12265" max="12265" width="12.140625" customWidth="1"/>
    <col min="12266" max="12266" width="11.7109375" customWidth="1"/>
    <col min="12267" max="12267" width="11.42578125" customWidth="1"/>
    <col min="12268" max="12268" width="12.7109375" customWidth="1"/>
    <col min="12269" max="12269" width="4.140625" customWidth="1"/>
    <col min="12270" max="12270" width="45.28515625" customWidth="1"/>
    <col min="12271" max="12271" width="14.85546875" customWidth="1"/>
    <col min="12272" max="12272" width="12.28515625" customWidth="1"/>
    <col min="12273" max="12274" width="11.140625" customWidth="1"/>
    <col min="12275" max="12275" width="12.42578125" customWidth="1"/>
    <col min="12276" max="12276" width="11.42578125" customWidth="1"/>
    <col min="12277" max="12277" width="13.5703125" customWidth="1"/>
    <col min="12516" max="12516" width="23.140625" customWidth="1"/>
    <col min="12517" max="12517" width="42.85546875" customWidth="1"/>
    <col min="12519" max="12519" width="11.28515625" customWidth="1"/>
    <col min="12520" max="12520" width="12.85546875" customWidth="1"/>
    <col min="12521" max="12521" width="12.140625" customWidth="1"/>
    <col min="12522" max="12522" width="11.7109375" customWidth="1"/>
    <col min="12523" max="12523" width="11.42578125" customWidth="1"/>
    <col min="12524" max="12524" width="12.7109375" customWidth="1"/>
    <col min="12525" max="12525" width="4.140625" customWidth="1"/>
    <col min="12526" max="12526" width="45.28515625" customWidth="1"/>
    <col min="12527" max="12527" width="14.85546875" customWidth="1"/>
    <col min="12528" max="12528" width="12.28515625" customWidth="1"/>
    <col min="12529" max="12530" width="11.140625" customWidth="1"/>
    <col min="12531" max="12531" width="12.42578125" customWidth="1"/>
    <col min="12532" max="12532" width="11.42578125" customWidth="1"/>
    <col min="12533" max="12533" width="13.5703125" customWidth="1"/>
    <col min="12772" max="12772" width="23.140625" customWidth="1"/>
    <col min="12773" max="12773" width="42.85546875" customWidth="1"/>
    <col min="12775" max="12775" width="11.28515625" customWidth="1"/>
    <col min="12776" max="12776" width="12.85546875" customWidth="1"/>
    <col min="12777" max="12777" width="12.140625" customWidth="1"/>
    <col min="12778" max="12778" width="11.7109375" customWidth="1"/>
    <col min="12779" max="12779" width="11.42578125" customWidth="1"/>
    <col min="12780" max="12780" width="12.7109375" customWidth="1"/>
    <col min="12781" max="12781" width="4.140625" customWidth="1"/>
    <col min="12782" max="12782" width="45.28515625" customWidth="1"/>
    <col min="12783" max="12783" width="14.85546875" customWidth="1"/>
    <col min="12784" max="12784" width="12.28515625" customWidth="1"/>
    <col min="12785" max="12786" width="11.140625" customWidth="1"/>
    <col min="12787" max="12787" width="12.42578125" customWidth="1"/>
    <col min="12788" max="12788" width="11.42578125" customWidth="1"/>
    <col min="12789" max="12789" width="13.5703125" customWidth="1"/>
    <col min="13028" max="13028" width="23.140625" customWidth="1"/>
    <col min="13029" max="13029" width="42.85546875" customWidth="1"/>
    <col min="13031" max="13031" width="11.28515625" customWidth="1"/>
    <col min="13032" max="13032" width="12.85546875" customWidth="1"/>
    <col min="13033" max="13033" width="12.140625" customWidth="1"/>
    <col min="13034" max="13034" width="11.7109375" customWidth="1"/>
    <col min="13035" max="13035" width="11.42578125" customWidth="1"/>
    <col min="13036" max="13036" width="12.7109375" customWidth="1"/>
    <col min="13037" max="13037" width="4.140625" customWidth="1"/>
    <col min="13038" max="13038" width="45.28515625" customWidth="1"/>
    <col min="13039" max="13039" width="14.85546875" customWidth="1"/>
    <col min="13040" max="13040" width="12.28515625" customWidth="1"/>
    <col min="13041" max="13042" width="11.140625" customWidth="1"/>
    <col min="13043" max="13043" width="12.42578125" customWidth="1"/>
    <col min="13044" max="13044" width="11.42578125" customWidth="1"/>
    <col min="13045" max="13045" width="13.5703125" customWidth="1"/>
    <col min="13284" max="13284" width="23.140625" customWidth="1"/>
    <col min="13285" max="13285" width="42.85546875" customWidth="1"/>
    <col min="13287" max="13287" width="11.28515625" customWidth="1"/>
    <col min="13288" max="13288" width="12.85546875" customWidth="1"/>
    <col min="13289" max="13289" width="12.140625" customWidth="1"/>
    <col min="13290" max="13290" width="11.7109375" customWidth="1"/>
    <col min="13291" max="13291" width="11.42578125" customWidth="1"/>
    <col min="13292" max="13292" width="12.7109375" customWidth="1"/>
    <col min="13293" max="13293" width="4.140625" customWidth="1"/>
    <col min="13294" max="13294" width="45.28515625" customWidth="1"/>
    <col min="13295" max="13295" width="14.85546875" customWidth="1"/>
    <col min="13296" max="13296" width="12.28515625" customWidth="1"/>
    <col min="13297" max="13298" width="11.140625" customWidth="1"/>
    <col min="13299" max="13299" width="12.42578125" customWidth="1"/>
    <col min="13300" max="13300" width="11.42578125" customWidth="1"/>
    <col min="13301" max="13301" width="13.5703125" customWidth="1"/>
    <col min="13540" max="13540" width="23.140625" customWidth="1"/>
    <col min="13541" max="13541" width="42.85546875" customWidth="1"/>
    <col min="13543" max="13543" width="11.28515625" customWidth="1"/>
    <col min="13544" max="13544" width="12.85546875" customWidth="1"/>
    <col min="13545" max="13545" width="12.140625" customWidth="1"/>
    <col min="13546" max="13546" width="11.7109375" customWidth="1"/>
    <col min="13547" max="13547" width="11.42578125" customWidth="1"/>
    <col min="13548" max="13548" width="12.7109375" customWidth="1"/>
    <col min="13549" max="13549" width="4.140625" customWidth="1"/>
    <col min="13550" max="13550" width="45.28515625" customWidth="1"/>
    <col min="13551" max="13551" width="14.85546875" customWidth="1"/>
    <col min="13552" max="13552" width="12.28515625" customWidth="1"/>
    <col min="13553" max="13554" width="11.140625" customWidth="1"/>
    <col min="13555" max="13555" width="12.42578125" customWidth="1"/>
    <col min="13556" max="13556" width="11.42578125" customWidth="1"/>
    <col min="13557" max="13557" width="13.5703125" customWidth="1"/>
    <col min="13796" max="13796" width="23.140625" customWidth="1"/>
    <col min="13797" max="13797" width="42.85546875" customWidth="1"/>
    <col min="13799" max="13799" width="11.28515625" customWidth="1"/>
    <col min="13800" max="13800" width="12.85546875" customWidth="1"/>
    <col min="13801" max="13801" width="12.140625" customWidth="1"/>
    <col min="13802" max="13802" width="11.7109375" customWidth="1"/>
    <col min="13803" max="13803" width="11.42578125" customWidth="1"/>
    <col min="13804" max="13804" width="12.7109375" customWidth="1"/>
    <col min="13805" max="13805" width="4.140625" customWidth="1"/>
    <col min="13806" max="13806" width="45.28515625" customWidth="1"/>
    <col min="13807" max="13807" width="14.85546875" customWidth="1"/>
    <col min="13808" max="13808" width="12.28515625" customWidth="1"/>
    <col min="13809" max="13810" width="11.140625" customWidth="1"/>
    <col min="13811" max="13811" width="12.42578125" customWidth="1"/>
    <col min="13812" max="13812" width="11.42578125" customWidth="1"/>
    <col min="13813" max="13813" width="13.5703125" customWidth="1"/>
    <col min="14052" max="14052" width="23.140625" customWidth="1"/>
    <col min="14053" max="14053" width="42.85546875" customWidth="1"/>
    <col min="14055" max="14055" width="11.28515625" customWidth="1"/>
    <col min="14056" max="14056" width="12.85546875" customWidth="1"/>
    <col min="14057" max="14057" width="12.140625" customWidth="1"/>
    <col min="14058" max="14058" width="11.7109375" customWidth="1"/>
    <col min="14059" max="14059" width="11.42578125" customWidth="1"/>
    <col min="14060" max="14060" width="12.7109375" customWidth="1"/>
    <col min="14061" max="14061" width="4.140625" customWidth="1"/>
    <col min="14062" max="14062" width="45.28515625" customWidth="1"/>
    <col min="14063" max="14063" width="14.85546875" customWidth="1"/>
    <col min="14064" max="14064" width="12.28515625" customWidth="1"/>
    <col min="14065" max="14066" width="11.140625" customWidth="1"/>
    <col min="14067" max="14067" width="12.42578125" customWidth="1"/>
    <col min="14068" max="14068" width="11.42578125" customWidth="1"/>
    <col min="14069" max="14069" width="13.5703125" customWidth="1"/>
    <col min="14308" max="14308" width="23.140625" customWidth="1"/>
    <col min="14309" max="14309" width="42.85546875" customWidth="1"/>
    <col min="14311" max="14311" width="11.28515625" customWidth="1"/>
    <col min="14312" max="14312" width="12.85546875" customWidth="1"/>
    <col min="14313" max="14313" width="12.140625" customWidth="1"/>
    <col min="14314" max="14314" width="11.7109375" customWidth="1"/>
    <col min="14315" max="14315" width="11.42578125" customWidth="1"/>
    <col min="14316" max="14316" width="12.7109375" customWidth="1"/>
    <col min="14317" max="14317" width="4.140625" customWidth="1"/>
    <col min="14318" max="14318" width="45.28515625" customWidth="1"/>
    <col min="14319" max="14319" width="14.85546875" customWidth="1"/>
    <col min="14320" max="14320" width="12.28515625" customWidth="1"/>
    <col min="14321" max="14322" width="11.140625" customWidth="1"/>
    <col min="14323" max="14323" width="12.42578125" customWidth="1"/>
    <col min="14324" max="14324" width="11.42578125" customWidth="1"/>
    <col min="14325" max="14325" width="13.5703125" customWidth="1"/>
    <col min="14564" max="14564" width="23.140625" customWidth="1"/>
    <col min="14565" max="14565" width="42.85546875" customWidth="1"/>
    <col min="14567" max="14567" width="11.28515625" customWidth="1"/>
    <col min="14568" max="14568" width="12.85546875" customWidth="1"/>
    <col min="14569" max="14569" width="12.140625" customWidth="1"/>
    <col min="14570" max="14570" width="11.7109375" customWidth="1"/>
    <col min="14571" max="14571" width="11.42578125" customWidth="1"/>
    <col min="14572" max="14572" width="12.7109375" customWidth="1"/>
    <col min="14573" max="14573" width="4.140625" customWidth="1"/>
    <col min="14574" max="14574" width="45.28515625" customWidth="1"/>
    <col min="14575" max="14575" width="14.85546875" customWidth="1"/>
    <col min="14576" max="14576" width="12.28515625" customWidth="1"/>
    <col min="14577" max="14578" width="11.140625" customWidth="1"/>
    <col min="14579" max="14579" width="12.42578125" customWidth="1"/>
    <col min="14580" max="14580" width="11.42578125" customWidth="1"/>
    <col min="14581" max="14581" width="13.5703125" customWidth="1"/>
    <col min="14820" max="14820" width="23.140625" customWidth="1"/>
    <col min="14821" max="14821" width="42.85546875" customWidth="1"/>
    <col min="14823" max="14823" width="11.28515625" customWidth="1"/>
    <col min="14824" max="14824" width="12.85546875" customWidth="1"/>
    <col min="14825" max="14825" width="12.140625" customWidth="1"/>
    <col min="14826" max="14826" width="11.7109375" customWidth="1"/>
    <col min="14827" max="14827" width="11.42578125" customWidth="1"/>
    <col min="14828" max="14828" width="12.7109375" customWidth="1"/>
    <col min="14829" max="14829" width="4.140625" customWidth="1"/>
    <col min="14830" max="14830" width="45.28515625" customWidth="1"/>
    <col min="14831" max="14831" width="14.85546875" customWidth="1"/>
    <col min="14832" max="14832" width="12.28515625" customWidth="1"/>
    <col min="14833" max="14834" width="11.140625" customWidth="1"/>
    <col min="14835" max="14835" width="12.42578125" customWidth="1"/>
    <col min="14836" max="14836" width="11.42578125" customWidth="1"/>
    <col min="14837" max="14837" width="13.5703125" customWidth="1"/>
    <col min="15076" max="15076" width="23.140625" customWidth="1"/>
    <col min="15077" max="15077" width="42.85546875" customWidth="1"/>
    <col min="15079" max="15079" width="11.28515625" customWidth="1"/>
    <col min="15080" max="15080" width="12.85546875" customWidth="1"/>
    <col min="15081" max="15081" width="12.140625" customWidth="1"/>
    <col min="15082" max="15082" width="11.7109375" customWidth="1"/>
    <col min="15083" max="15083" width="11.42578125" customWidth="1"/>
    <col min="15084" max="15084" width="12.7109375" customWidth="1"/>
    <col min="15085" max="15085" width="4.140625" customWidth="1"/>
    <col min="15086" max="15086" width="45.28515625" customWidth="1"/>
    <col min="15087" max="15087" width="14.85546875" customWidth="1"/>
    <col min="15088" max="15088" width="12.28515625" customWidth="1"/>
    <col min="15089" max="15090" width="11.140625" customWidth="1"/>
    <col min="15091" max="15091" width="12.42578125" customWidth="1"/>
    <col min="15092" max="15092" width="11.42578125" customWidth="1"/>
    <col min="15093" max="15093" width="13.5703125" customWidth="1"/>
    <col min="15332" max="15332" width="23.140625" customWidth="1"/>
    <col min="15333" max="15333" width="42.85546875" customWidth="1"/>
    <col min="15335" max="15335" width="11.28515625" customWidth="1"/>
    <col min="15336" max="15336" width="12.85546875" customWidth="1"/>
    <col min="15337" max="15337" width="12.140625" customWidth="1"/>
    <col min="15338" max="15338" width="11.7109375" customWidth="1"/>
    <col min="15339" max="15339" width="11.42578125" customWidth="1"/>
    <col min="15340" max="15340" width="12.7109375" customWidth="1"/>
    <col min="15341" max="15341" width="4.140625" customWidth="1"/>
    <col min="15342" max="15342" width="45.28515625" customWidth="1"/>
    <col min="15343" max="15343" width="14.85546875" customWidth="1"/>
    <col min="15344" max="15344" width="12.28515625" customWidth="1"/>
    <col min="15345" max="15346" width="11.140625" customWidth="1"/>
    <col min="15347" max="15347" width="12.42578125" customWidth="1"/>
    <col min="15348" max="15348" width="11.42578125" customWidth="1"/>
    <col min="15349" max="15349" width="13.5703125" customWidth="1"/>
    <col min="15588" max="15588" width="23.140625" customWidth="1"/>
    <col min="15589" max="15589" width="42.85546875" customWidth="1"/>
    <col min="15591" max="15591" width="11.28515625" customWidth="1"/>
    <col min="15592" max="15592" width="12.85546875" customWidth="1"/>
    <col min="15593" max="15593" width="12.140625" customWidth="1"/>
    <col min="15594" max="15594" width="11.7109375" customWidth="1"/>
    <col min="15595" max="15595" width="11.42578125" customWidth="1"/>
    <col min="15596" max="15596" width="12.7109375" customWidth="1"/>
    <col min="15597" max="15597" width="4.140625" customWidth="1"/>
    <col min="15598" max="15598" width="45.28515625" customWidth="1"/>
    <col min="15599" max="15599" width="14.85546875" customWidth="1"/>
    <col min="15600" max="15600" width="12.28515625" customWidth="1"/>
    <col min="15601" max="15602" width="11.140625" customWidth="1"/>
    <col min="15603" max="15603" width="12.42578125" customWidth="1"/>
    <col min="15604" max="15604" width="11.42578125" customWidth="1"/>
    <col min="15605" max="15605" width="13.5703125" customWidth="1"/>
    <col min="15844" max="15844" width="23.140625" customWidth="1"/>
    <col min="15845" max="15845" width="42.85546875" customWidth="1"/>
    <col min="15847" max="15847" width="11.28515625" customWidth="1"/>
    <col min="15848" max="15848" width="12.85546875" customWidth="1"/>
    <col min="15849" max="15849" width="12.140625" customWidth="1"/>
    <col min="15850" max="15850" width="11.7109375" customWidth="1"/>
    <col min="15851" max="15851" width="11.42578125" customWidth="1"/>
    <col min="15852" max="15852" width="12.7109375" customWidth="1"/>
    <col min="15853" max="15853" width="4.140625" customWidth="1"/>
    <col min="15854" max="15854" width="45.28515625" customWidth="1"/>
    <col min="15855" max="15855" width="14.85546875" customWidth="1"/>
    <col min="15856" max="15856" width="12.28515625" customWidth="1"/>
    <col min="15857" max="15858" width="11.140625" customWidth="1"/>
    <col min="15859" max="15859" width="12.42578125" customWidth="1"/>
    <col min="15860" max="15860" width="11.42578125" customWidth="1"/>
    <col min="15861" max="15861" width="13.5703125" customWidth="1"/>
    <col min="16100" max="16100" width="23.140625" customWidth="1"/>
    <col min="16101" max="16101" width="42.85546875" customWidth="1"/>
    <col min="16103" max="16103" width="11.28515625" customWidth="1"/>
    <col min="16104" max="16104" width="12.85546875" customWidth="1"/>
    <col min="16105" max="16105" width="12.140625" customWidth="1"/>
    <col min="16106" max="16106" width="11.7109375" customWidth="1"/>
    <col min="16107" max="16107" width="11.42578125" customWidth="1"/>
    <col min="16108" max="16108" width="12.7109375" customWidth="1"/>
    <col min="16109" max="16109" width="4.140625" customWidth="1"/>
    <col min="16110" max="16110" width="45.28515625" customWidth="1"/>
    <col min="16111" max="16111" width="14.85546875" customWidth="1"/>
    <col min="16112" max="16112" width="12.28515625" customWidth="1"/>
    <col min="16113" max="16114" width="11.140625" customWidth="1"/>
    <col min="16115" max="16115" width="12.42578125" customWidth="1"/>
    <col min="16116" max="16116" width="11.42578125" customWidth="1"/>
    <col min="16117" max="16117" width="13.5703125" customWidth="1"/>
  </cols>
  <sheetData>
    <row r="1" spans="1:26" ht="18.75" x14ac:dyDescent="0.3">
      <c r="K1" s="92"/>
      <c r="L1" s="92" t="s">
        <v>1</v>
      </c>
      <c r="M1" s="92"/>
      <c r="N1" s="92"/>
      <c r="O1" s="92"/>
      <c r="P1" s="92"/>
      <c r="Q1" s="92"/>
      <c r="R1" s="92"/>
      <c r="S1" s="92"/>
      <c r="T1" s="92"/>
      <c r="U1" s="92"/>
      <c r="V1" s="93"/>
      <c r="W1" s="94"/>
      <c r="X1" s="94"/>
      <c r="Y1" s="95"/>
      <c r="Z1" s="95"/>
    </row>
    <row r="2" spans="1:26" ht="18.75" x14ac:dyDescent="0.3">
      <c r="A2" s="1" t="s">
        <v>3</v>
      </c>
      <c r="B2" s="92" t="s">
        <v>0</v>
      </c>
      <c r="C2" s="1"/>
      <c r="D2" s="1"/>
      <c r="E2" s="1"/>
      <c r="F2" s="1"/>
      <c r="G2" s="94"/>
      <c r="H2" s="94"/>
      <c r="I2" s="2"/>
      <c r="K2" s="92" t="s">
        <v>2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  <c r="W2" s="94"/>
      <c r="X2" s="94"/>
      <c r="Y2" s="95"/>
      <c r="Z2" s="95"/>
    </row>
    <row r="3" spans="1:26" ht="18.75" x14ac:dyDescent="0.3">
      <c r="A3" s="92" t="s">
        <v>2</v>
      </c>
      <c r="B3" s="92"/>
      <c r="C3" s="92"/>
      <c r="D3" s="92"/>
      <c r="E3" s="92"/>
      <c r="F3" s="92"/>
      <c r="G3" s="94"/>
      <c r="H3" s="94"/>
      <c r="I3" s="2"/>
      <c r="J3" s="92" t="s">
        <v>126</v>
      </c>
      <c r="K3" s="92"/>
      <c r="L3" s="92"/>
      <c r="M3" s="92"/>
      <c r="N3" s="92"/>
      <c r="O3" s="92"/>
      <c r="P3" s="92"/>
      <c r="Q3" s="94"/>
      <c r="R3" s="92"/>
      <c r="S3" s="92"/>
      <c r="T3" s="92"/>
      <c r="U3" s="92"/>
      <c r="V3" s="93"/>
      <c r="W3" s="94"/>
      <c r="X3" s="94"/>
      <c r="Y3" s="95"/>
      <c r="Z3" s="95"/>
    </row>
    <row r="4" spans="1:26" ht="18.75" x14ac:dyDescent="0.3">
      <c r="A4" s="92" t="s">
        <v>126</v>
      </c>
      <c r="B4" s="92"/>
      <c r="C4" s="92"/>
      <c r="D4" s="92"/>
      <c r="E4" s="92"/>
      <c r="F4" s="92"/>
      <c r="G4" s="94"/>
      <c r="H4" s="94"/>
      <c r="I4" s="2"/>
      <c r="J4" s="92" t="s">
        <v>173</v>
      </c>
      <c r="K4" s="92"/>
      <c r="L4" s="92"/>
      <c r="M4" s="92"/>
      <c r="N4" s="92"/>
      <c r="O4" s="92"/>
      <c r="P4" s="92"/>
      <c r="Q4" s="94"/>
      <c r="R4" s="92"/>
      <c r="S4" s="92"/>
      <c r="T4" s="92"/>
      <c r="U4" s="92"/>
      <c r="V4" s="93"/>
      <c r="W4" s="94"/>
      <c r="X4" s="94"/>
      <c r="Y4" s="95"/>
      <c r="Z4" s="95"/>
    </row>
    <row r="5" spans="1:26" ht="18.75" x14ac:dyDescent="0.3">
      <c r="A5" s="92" t="s">
        <v>172</v>
      </c>
      <c r="B5" s="92"/>
      <c r="C5" s="92"/>
      <c r="D5" s="92"/>
      <c r="E5" s="92"/>
      <c r="F5" s="92"/>
      <c r="G5" s="94"/>
      <c r="H5" s="94"/>
      <c r="I5" s="2"/>
      <c r="J5" s="92" t="s">
        <v>163</v>
      </c>
      <c r="K5" s="92"/>
      <c r="L5" s="92"/>
      <c r="M5" s="92"/>
      <c r="N5" s="92"/>
      <c r="O5" s="92"/>
      <c r="P5" s="92"/>
      <c r="Q5" s="94"/>
      <c r="R5" s="92"/>
      <c r="S5" s="92"/>
      <c r="T5" s="92"/>
      <c r="U5" s="92"/>
      <c r="V5" s="93"/>
      <c r="W5" s="94"/>
      <c r="X5" s="94"/>
      <c r="Y5" s="95"/>
      <c r="Z5" s="95"/>
    </row>
    <row r="6" spans="1:26" ht="18.75" x14ac:dyDescent="0.3">
      <c r="A6" s="92" t="s">
        <v>163</v>
      </c>
      <c r="B6" s="92"/>
      <c r="C6" s="92"/>
      <c r="D6" s="92"/>
      <c r="E6" s="92"/>
      <c r="F6" s="92"/>
      <c r="G6" s="94"/>
      <c r="H6" s="94"/>
      <c r="I6" s="2"/>
      <c r="J6" s="93"/>
      <c r="K6" s="93" t="s">
        <v>3</v>
      </c>
      <c r="L6" s="93"/>
      <c r="M6" s="93"/>
      <c r="N6" s="93"/>
      <c r="O6" s="93"/>
      <c r="P6" s="93"/>
      <c r="Q6" s="94"/>
      <c r="R6" s="93"/>
      <c r="S6" s="93"/>
      <c r="T6" s="93"/>
      <c r="U6" s="93"/>
      <c r="V6" s="93"/>
      <c r="W6" s="94"/>
      <c r="X6" s="94"/>
      <c r="Y6" s="95"/>
      <c r="Z6" s="95"/>
    </row>
    <row r="7" spans="1:26" ht="15.75" x14ac:dyDescent="0.25">
      <c r="A7" s="93"/>
      <c r="B7" s="93" t="s">
        <v>3</v>
      </c>
      <c r="C7" s="93"/>
      <c r="D7" s="93"/>
      <c r="E7" s="93"/>
      <c r="F7" s="93"/>
      <c r="G7" s="94"/>
      <c r="H7" s="94"/>
      <c r="I7" s="95"/>
      <c r="K7" s="94" t="s">
        <v>4</v>
      </c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  <c r="Z7" s="95"/>
    </row>
    <row r="8" spans="1:26" ht="16.5" thickBot="1" x14ac:dyDescent="0.3">
      <c r="A8" s="93" t="s">
        <v>3</v>
      </c>
      <c r="B8" s="93"/>
      <c r="C8" s="93"/>
      <c r="D8" s="93"/>
      <c r="E8" s="93"/>
      <c r="F8" s="93"/>
      <c r="G8" s="94"/>
      <c r="H8" s="94"/>
      <c r="I8" s="2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16.5" thickBot="1" x14ac:dyDescent="0.3">
      <c r="A9" s="3" t="s">
        <v>5</v>
      </c>
      <c r="B9" s="4"/>
      <c r="C9" s="5"/>
      <c r="D9" s="5"/>
      <c r="E9" s="5"/>
      <c r="F9" s="5"/>
      <c r="G9" s="5"/>
      <c r="H9" s="6"/>
      <c r="I9" s="2"/>
      <c r="J9" s="96"/>
      <c r="K9" s="97"/>
      <c r="L9" s="98" t="s">
        <v>7</v>
      </c>
      <c r="M9" s="148" t="s">
        <v>167</v>
      </c>
      <c r="N9" s="99" t="s">
        <v>201</v>
      </c>
      <c r="O9" s="99" t="s">
        <v>118</v>
      </c>
      <c r="P9" s="99" t="s">
        <v>118</v>
      </c>
      <c r="Q9" s="99" t="s">
        <v>119</v>
      </c>
      <c r="R9" s="99" t="s">
        <v>120</v>
      </c>
      <c r="S9" s="98" t="s">
        <v>121</v>
      </c>
      <c r="T9" s="99" t="s">
        <v>199</v>
      </c>
      <c r="U9" s="99" t="s">
        <v>8</v>
      </c>
      <c r="V9" s="100"/>
      <c r="W9" s="101" t="s">
        <v>9</v>
      </c>
      <c r="X9" s="101"/>
      <c r="Y9" s="101" t="s">
        <v>3</v>
      </c>
      <c r="Z9" s="102" t="s">
        <v>3</v>
      </c>
    </row>
    <row r="10" spans="1:26" ht="15.75" x14ac:dyDescent="0.25">
      <c r="A10" s="7" t="s">
        <v>6</v>
      </c>
      <c r="B10" s="8">
        <f>B12+B13</f>
        <v>32596</v>
      </c>
      <c r="C10" s="9"/>
      <c r="D10" s="9"/>
      <c r="E10" s="9"/>
      <c r="F10" s="9"/>
      <c r="G10" s="9"/>
      <c r="H10" s="10"/>
      <c r="I10" s="2"/>
      <c r="J10" s="103"/>
      <c r="K10" s="104"/>
      <c r="L10" s="105" t="s">
        <v>12</v>
      </c>
      <c r="M10" s="149" t="s">
        <v>168</v>
      </c>
      <c r="N10" s="105" t="s">
        <v>202</v>
      </c>
      <c r="O10" s="105" t="s">
        <v>122</v>
      </c>
      <c r="P10" s="105" t="s">
        <v>122</v>
      </c>
      <c r="Q10" s="105" t="s">
        <v>123</v>
      </c>
      <c r="R10" s="105" t="s">
        <v>122</v>
      </c>
      <c r="S10" s="105" t="s">
        <v>122</v>
      </c>
      <c r="T10" s="105" t="s">
        <v>200</v>
      </c>
      <c r="U10" s="105" t="s">
        <v>13</v>
      </c>
      <c r="V10" s="105" t="s">
        <v>14</v>
      </c>
      <c r="W10" s="105" t="s">
        <v>15</v>
      </c>
      <c r="X10" s="105" t="s">
        <v>164</v>
      </c>
      <c r="Y10" s="105" t="s">
        <v>16</v>
      </c>
      <c r="Z10" s="105" t="s">
        <v>17</v>
      </c>
    </row>
    <row r="11" spans="1:26" ht="16.5" thickBot="1" x14ac:dyDescent="0.3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03"/>
      <c r="K11" s="104"/>
      <c r="L11" s="106" t="s">
        <v>3</v>
      </c>
      <c r="M11" s="150"/>
      <c r="N11" s="106" t="s">
        <v>203</v>
      </c>
      <c r="O11" s="106" t="s">
        <v>124</v>
      </c>
      <c r="P11" s="106" t="s">
        <v>165</v>
      </c>
      <c r="Q11" s="106" t="s">
        <v>122</v>
      </c>
      <c r="R11" s="106"/>
      <c r="S11" s="106"/>
      <c r="T11" s="106"/>
      <c r="U11" s="106" t="s">
        <v>19</v>
      </c>
      <c r="V11" s="106"/>
      <c r="W11" s="106"/>
      <c r="X11" s="106"/>
      <c r="Y11" s="106"/>
      <c r="Z11" s="106"/>
    </row>
    <row r="12" spans="1:26" ht="16.5" thickBot="1" x14ac:dyDescent="0.3">
      <c r="A12" s="15" t="s">
        <v>18</v>
      </c>
      <c r="B12" s="8">
        <v>31086</v>
      </c>
      <c r="C12" s="9"/>
      <c r="D12" s="9"/>
      <c r="E12" s="9"/>
      <c r="F12" s="9"/>
      <c r="G12" s="9"/>
      <c r="H12" s="10"/>
      <c r="I12" s="2"/>
      <c r="J12" s="107"/>
      <c r="K12" s="108"/>
      <c r="L12" s="106" t="s">
        <v>21</v>
      </c>
      <c r="M12" s="150" t="s">
        <v>21</v>
      </c>
      <c r="N12" s="106" t="s">
        <v>21</v>
      </c>
      <c r="O12" s="106" t="s">
        <v>21</v>
      </c>
      <c r="P12" s="106" t="s">
        <v>21</v>
      </c>
      <c r="Q12" s="106" t="s">
        <v>21</v>
      </c>
      <c r="R12" s="106" t="s">
        <v>21</v>
      </c>
      <c r="S12" s="106" t="s">
        <v>21</v>
      </c>
      <c r="T12" s="106" t="s">
        <v>21</v>
      </c>
      <c r="U12" s="106" t="s">
        <v>22</v>
      </c>
      <c r="V12" s="106" t="s">
        <v>21</v>
      </c>
      <c r="W12" s="106" t="s">
        <v>21</v>
      </c>
      <c r="X12" s="106" t="s">
        <v>21</v>
      </c>
      <c r="Y12" s="106" t="s">
        <v>21</v>
      </c>
      <c r="Z12" s="106" t="s">
        <v>21</v>
      </c>
    </row>
    <row r="13" spans="1:26" ht="16.5" thickBot="1" x14ac:dyDescent="0.3">
      <c r="A13" s="16" t="s">
        <v>20</v>
      </c>
      <c r="B13" s="17">
        <v>1510</v>
      </c>
      <c r="C13" s="18"/>
      <c r="D13" s="18"/>
      <c r="E13" s="18"/>
      <c r="F13" s="18"/>
      <c r="G13" s="18"/>
      <c r="H13" s="19"/>
      <c r="I13" s="2"/>
      <c r="J13" s="109" t="s">
        <v>26</v>
      </c>
      <c r="K13" s="110" t="s">
        <v>191</v>
      </c>
      <c r="L13" s="111">
        <v>-6864374.6200000001</v>
      </c>
      <c r="M13" s="151">
        <v>1013187.84</v>
      </c>
      <c r="N13" s="111">
        <v>0</v>
      </c>
      <c r="O13" s="111"/>
      <c r="P13" s="111"/>
      <c r="Q13" s="111"/>
      <c r="R13" s="111"/>
      <c r="S13" s="111"/>
      <c r="T13" s="111"/>
      <c r="U13" s="112"/>
      <c r="V13" s="127"/>
      <c r="W13" s="112"/>
      <c r="X13" s="112"/>
      <c r="Y13" s="112"/>
      <c r="Z13" s="26"/>
    </row>
    <row r="14" spans="1:26" ht="15.75" x14ac:dyDescent="0.25">
      <c r="A14" s="20"/>
      <c r="B14" s="21"/>
      <c r="C14" s="9" t="s">
        <v>23</v>
      </c>
      <c r="D14" s="22"/>
      <c r="E14" s="77" t="s">
        <v>24</v>
      </c>
      <c r="F14" s="137"/>
      <c r="G14" s="77" t="s">
        <v>25</v>
      </c>
      <c r="H14" s="78"/>
      <c r="I14" s="25"/>
      <c r="J14" s="103"/>
      <c r="K14" s="104"/>
      <c r="L14" s="105"/>
      <c r="M14" s="152"/>
      <c r="N14" s="128"/>
      <c r="O14" s="126"/>
      <c r="P14" s="126"/>
      <c r="Q14" s="126"/>
      <c r="R14" s="126"/>
      <c r="S14" s="126"/>
      <c r="T14" s="126"/>
      <c r="U14" s="105"/>
      <c r="V14" s="105"/>
      <c r="W14" s="105"/>
      <c r="X14" s="105"/>
      <c r="Y14" s="105"/>
      <c r="Z14" s="105"/>
    </row>
    <row r="15" spans="1:26" ht="15.75" x14ac:dyDescent="0.25">
      <c r="A15" s="20" t="s">
        <v>27</v>
      </c>
      <c r="B15" s="27" t="s">
        <v>28</v>
      </c>
      <c r="C15" s="28" t="s">
        <v>29</v>
      </c>
      <c r="D15" s="29" t="s">
        <v>30</v>
      </c>
      <c r="E15" s="28" t="s">
        <v>29</v>
      </c>
      <c r="F15" s="30" t="s">
        <v>30</v>
      </c>
      <c r="G15" s="28" t="s">
        <v>29</v>
      </c>
      <c r="H15" s="29" t="s">
        <v>30</v>
      </c>
      <c r="I15" s="25"/>
      <c r="J15" s="114">
        <v>1</v>
      </c>
      <c r="K15" s="115" t="s">
        <v>192</v>
      </c>
      <c r="L15" s="119">
        <v>7530965.2300000004</v>
      </c>
      <c r="M15" s="132">
        <v>280606.09999999998</v>
      </c>
      <c r="N15" s="119">
        <v>0</v>
      </c>
      <c r="O15" s="119">
        <v>15851.19</v>
      </c>
      <c r="P15" s="119">
        <v>79219.100000000006</v>
      </c>
      <c r="Q15" s="119">
        <v>17556.3</v>
      </c>
      <c r="R15" s="119">
        <v>17718.650000000001</v>
      </c>
      <c r="S15" s="119">
        <v>542219.61</v>
      </c>
      <c r="T15" s="119">
        <v>0</v>
      </c>
      <c r="U15" s="119">
        <f>V15+W15+X15+Y15+Z15</f>
        <v>1113527.28</v>
      </c>
      <c r="V15" s="119">
        <v>1127.97</v>
      </c>
      <c r="W15" s="119">
        <v>381.94</v>
      </c>
      <c r="X15" s="119">
        <v>9197.7000000000007</v>
      </c>
      <c r="Y15" s="119">
        <v>497694.54</v>
      </c>
      <c r="Z15" s="120">
        <v>605125.13</v>
      </c>
    </row>
    <row r="16" spans="1:26" ht="15.75" x14ac:dyDescent="0.25">
      <c r="A16" s="20" t="s">
        <v>31</v>
      </c>
      <c r="B16" s="21"/>
      <c r="C16" s="28" t="s">
        <v>32</v>
      </c>
      <c r="D16" s="29" t="s">
        <v>33</v>
      </c>
      <c r="E16" s="28" t="s">
        <v>32</v>
      </c>
      <c r="F16" s="30" t="s">
        <v>34</v>
      </c>
      <c r="G16" s="28" t="s">
        <v>32</v>
      </c>
      <c r="H16" s="29" t="s">
        <v>34</v>
      </c>
      <c r="I16" s="30"/>
      <c r="J16" s="114"/>
      <c r="K16" s="115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20"/>
    </row>
    <row r="17" spans="1:26" ht="15.75" x14ac:dyDescent="0.25">
      <c r="A17" s="20"/>
      <c r="B17" s="21"/>
      <c r="C17" s="7"/>
      <c r="D17" s="29" t="s">
        <v>35</v>
      </c>
      <c r="E17" s="7"/>
      <c r="F17" s="30" t="s">
        <v>35</v>
      </c>
      <c r="G17" s="7"/>
      <c r="H17" s="29" t="s">
        <v>35</v>
      </c>
      <c r="I17" s="30"/>
      <c r="J17" s="114">
        <v>2</v>
      </c>
      <c r="K17" s="115" t="s">
        <v>193</v>
      </c>
      <c r="L17" s="119">
        <v>15439747.32</v>
      </c>
      <c r="M17" s="119">
        <v>4396.04</v>
      </c>
      <c r="N17" s="119">
        <v>224912.4</v>
      </c>
      <c r="O17" s="119">
        <v>39740.69</v>
      </c>
      <c r="P17" s="119">
        <v>207014.23</v>
      </c>
      <c r="Q17" s="119">
        <v>62536.85</v>
      </c>
      <c r="R17" s="119">
        <v>43473.69</v>
      </c>
      <c r="S17" s="119">
        <v>1453893.21</v>
      </c>
      <c r="T17" s="119">
        <v>289788.15000000002</v>
      </c>
      <c r="U17" s="119">
        <f>V17+W17+X17+Y17+Z17</f>
        <v>1469970.6500000001</v>
      </c>
      <c r="V17" s="119">
        <v>951.05</v>
      </c>
      <c r="W17" s="119">
        <v>8.08</v>
      </c>
      <c r="X17" s="119">
        <v>58.89</v>
      </c>
      <c r="Y17" s="119">
        <v>1281729.78</v>
      </c>
      <c r="Z17" s="120">
        <v>187222.85</v>
      </c>
    </row>
    <row r="18" spans="1:26" ht="15.75" x14ac:dyDescent="0.25">
      <c r="A18" s="23"/>
      <c r="B18" s="31"/>
      <c r="C18" s="32" t="s">
        <v>22</v>
      </c>
      <c r="D18" s="24" t="s">
        <v>21</v>
      </c>
      <c r="E18" s="32" t="s">
        <v>22</v>
      </c>
      <c r="F18" s="22" t="s">
        <v>21</v>
      </c>
      <c r="G18" s="32" t="s">
        <v>22</v>
      </c>
      <c r="H18" s="24" t="s">
        <v>21</v>
      </c>
      <c r="I18" s="30"/>
      <c r="J18" s="114"/>
      <c r="K18" s="115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/>
    </row>
    <row r="19" spans="1:26" ht="16.5" customHeight="1" x14ac:dyDescent="0.25">
      <c r="A19" s="33" t="s">
        <v>36</v>
      </c>
      <c r="B19" s="27" t="s">
        <v>37</v>
      </c>
      <c r="C19" s="34">
        <f>D19*32596*9</f>
        <v>821419.2</v>
      </c>
      <c r="D19" s="35">
        <v>2.8</v>
      </c>
      <c r="E19" s="34">
        <f>F19*9*32596</f>
        <v>821419.2</v>
      </c>
      <c r="F19" s="35">
        <v>2.8</v>
      </c>
      <c r="G19" s="34">
        <f>C19-E19</f>
        <v>0</v>
      </c>
      <c r="H19" s="35">
        <f>D19-F19</f>
        <v>0</v>
      </c>
      <c r="I19" s="36"/>
      <c r="J19" s="177">
        <v>3</v>
      </c>
      <c r="K19" s="178" t="s">
        <v>194</v>
      </c>
      <c r="L19" s="132">
        <v>18595817.420000002</v>
      </c>
      <c r="M19" s="132">
        <v>168468.77</v>
      </c>
      <c r="N19" s="132">
        <v>212467.82</v>
      </c>
      <c r="O19" s="132">
        <v>41269.160000000003</v>
      </c>
      <c r="P19" s="132">
        <v>209376.91</v>
      </c>
      <c r="Q19" s="132">
        <v>65447.26</v>
      </c>
      <c r="R19" s="132">
        <v>45336.58</v>
      </c>
      <c r="S19" s="132">
        <v>1708588.37</v>
      </c>
      <c r="T19" s="132">
        <v>282971.90000000002</v>
      </c>
      <c r="U19" s="132">
        <f>V19+W19+X19+Y19+Z19</f>
        <v>2496439.54</v>
      </c>
      <c r="V19" s="132">
        <v>1815.64</v>
      </c>
      <c r="W19" s="132">
        <v>352.49</v>
      </c>
      <c r="X19" s="132">
        <v>249.31</v>
      </c>
      <c r="Y19" s="132">
        <v>1702258.43</v>
      </c>
      <c r="Z19" s="144">
        <v>791763.67</v>
      </c>
    </row>
    <row r="20" spans="1:26" ht="16.5" customHeight="1" x14ac:dyDescent="0.25">
      <c r="A20" s="33" t="s">
        <v>38</v>
      </c>
      <c r="B20" s="27" t="s">
        <v>39</v>
      </c>
      <c r="C20" s="28"/>
      <c r="D20" s="29"/>
      <c r="E20" s="28"/>
      <c r="F20" s="29"/>
      <c r="G20" s="28"/>
      <c r="H20" s="29"/>
      <c r="I20" s="30"/>
      <c r="J20" s="114"/>
      <c r="K20" s="115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20"/>
    </row>
    <row r="21" spans="1:26" s="139" customFormat="1" ht="16.5" customHeight="1" x14ac:dyDescent="0.25">
      <c r="A21" s="172" t="s">
        <v>40</v>
      </c>
      <c r="B21" s="173" t="s">
        <v>41</v>
      </c>
      <c r="C21" s="174"/>
      <c r="D21" s="175"/>
      <c r="E21" s="174"/>
      <c r="F21" s="175"/>
      <c r="G21" s="174"/>
      <c r="H21" s="175"/>
      <c r="I21" s="176"/>
      <c r="J21" s="177">
        <v>4</v>
      </c>
      <c r="K21" s="178" t="s">
        <v>195</v>
      </c>
      <c r="L21" s="132">
        <f>L15+L17-L19</f>
        <v>4374895.129999999</v>
      </c>
      <c r="M21" s="132">
        <f t="shared" ref="M21:Z21" si="0">M15+M17-M19</f>
        <v>116533.36999999997</v>
      </c>
      <c r="N21" s="132">
        <f t="shared" si="0"/>
        <v>12444.579999999987</v>
      </c>
      <c r="O21" s="132">
        <f t="shared" si="0"/>
        <v>14322.720000000001</v>
      </c>
      <c r="P21" s="132">
        <f t="shared" si="0"/>
        <v>76856.420000000013</v>
      </c>
      <c r="Q21" s="132">
        <f t="shared" si="0"/>
        <v>14645.889999999992</v>
      </c>
      <c r="R21" s="132">
        <f t="shared" si="0"/>
        <v>15855.760000000002</v>
      </c>
      <c r="S21" s="132">
        <f t="shared" si="0"/>
        <v>287524.44999999972</v>
      </c>
      <c r="T21" s="132">
        <f t="shared" si="0"/>
        <v>6816.25</v>
      </c>
      <c r="U21" s="132">
        <f>V21+W21+X21+Y21+Z21</f>
        <v>87058.390000000072</v>
      </c>
      <c r="V21" s="132">
        <f t="shared" si="0"/>
        <v>263.37999999999988</v>
      </c>
      <c r="W21" s="132">
        <f t="shared" si="0"/>
        <v>37.529999999999973</v>
      </c>
      <c r="X21" s="132">
        <f t="shared" si="0"/>
        <v>9007.2800000000007</v>
      </c>
      <c r="Y21" s="132">
        <f t="shared" si="0"/>
        <v>77165.89000000013</v>
      </c>
      <c r="Z21" s="132">
        <f t="shared" si="0"/>
        <v>584.30999999993946</v>
      </c>
    </row>
    <row r="22" spans="1:26" s="139" customFormat="1" ht="16.5" customHeight="1" x14ac:dyDescent="0.25">
      <c r="A22" s="172" t="s">
        <v>42</v>
      </c>
      <c r="B22" s="173" t="s">
        <v>43</v>
      </c>
      <c r="C22" s="174"/>
      <c r="D22" s="175"/>
      <c r="E22" s="174"/>
      <c r="F22" s="175"/>
      <c r="G22" s="174"/>
      <c r="H22" s="175"/>
      <c r="I22" s="176"/>
      <c r="J22" s="177"/>
      <c r="K22" s="178"/>
      <c r="L22" s="132"/>
      <c r="M22" s="132"/>
      <c r="N22" s="132"/>
      <c r="O22" s="131"/>
      <c r="P22" s="132"/>
      <c r="Q22" s="132"/>
      <c r="R22" s="131"/>
      <c r="S22" s="131"/>
      <c r="T22" s="132"/>
      <c r="U22" s="132"/>
      <c r="V22" s="132"/>
      <c r="W22" s="132"/>
      <c r="X22" s="132"/>
      <c r="Y22" s="132"/>
      <c r="Z22" s="144"/>
    </row>
    <row r="23" spans="1:26" s="139" customFormat="1" ht="16.5" customHeight="1" x14ac:dyDescent="0.25">
      <c r="A23" s="179" t="s">
        <v>44</v>
      </c>
      <c r="B23" s="173" t="s">
        <v>154</v>
      </c>
      <c r="C23" s="174"/>
      <c r="D23" s="175"/>
      <c r="E23" s="174"/>
      <c r="F23" s="175"/>
      <c r="G23" s="174"/>
      <c r="H23" s="175"/>
      <c r="I23" s="176"/>
      <c r="J23" s="114">
        <v>5</v>
      </c>
      <c r="K23" s="115" t="s">
        <v>49</v>
      </c>
      <c r="L23" s="119">
        <f>'2019 с 01.01.-31.03'!E115+'2019 с 01.04.-31.12'!E122</f>
        <v>15209369.569999998</v>
      </c>
      <c r="M23" s="119">
        <f>516026.94+399534.1</f>
        <v>915561.04</v>
      </c>
      <c r="N23" s="119">
        <v>224851.9</v>
      </c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1"/>
      <c r="Z23" s="144"/>
    </row>
    <row r="24" spans="1:26" s="139" customFormat="1" ht="16.5" customHeight="1" x14ac:dyDescent="0.25">
      <c r="A24" s="179" t="s">
        <v>45</v>
      </c>
      <c r="B24" s="173" t="s">
        <v>104</v>
      </c>
      <c r="C24" s="174"/>
      <c r="D24" s="175"/>
      <c r="E24" s="174"/>
      <c r="F24" s="175"/>
      <c r="G24" s="174"/>
      <c r="H24" s="175"/>
      <c r="I24" s="176"/>
      <c r="J24" s="114">
        <v>6</v>
      </c>
      <c r="K24" s="115" t="s">
        <v>51</v>
      </c>
      <c r="L24" s="119">
        <f>L17-L23</f>
        <v>230377.75000000186</v>
      </c>
      <c r="M24" s="119">
        <f t="shared" ref="M24:N24" si="1">M17-M23</f>
        <v>-911165</v>
      </c>
      <c r="N24" s="119">
        <f t="shared" si="1"/>
        <v>60.5</v>
      </c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44"/>
    </row>
    <row r="25" spans="1:26" s="139" customFormat="1" ht="15.75" customHeight="1" x14ac:dyDescent="0.25">
      <c r="A25" s="179" t="s">
        <v>46</v>
      </c>
      <c r="B25" s="173" t="s">
        <v>3</v>
      </c>
      <c r="C25" s="174"/>
      <c r="D25" s="175"/>
      <c r="E25" s="174"/>
      <c r="F25" s="175"/>
      <c r="G25" s="174"/>
      <c r="H25" s="175"/>
      <c r="I25" s="176"/>
      <c r="J25" s="114"/>
      <c r="K25" s="115" t="s">
        <v>52</v>
      </c>
      <c r="L25" s="119"/>
      <c r="M25" s="119"/>
      <c r="N25" s="119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44"/>
    </row>
    <row r="26" spans="1:26" s="139" customFormat="1" ht="15.75" customHeight="1" x14ac:dyDescent="0.25">
      <c r="A26" s="179" t="s">
        <v>47</v>
      </c>
      <c r="B26" s="173" t="s">
        <v>3</v>
      </c>
      <c r="C26" s="174"/>
      <c r="D26" s="175"/>
      <c r="E26" s="174"/>
      <c r="F26" s="175"/>
      <c r="G26" s="174"/>
      <c r="H26" s="175"/>
      <c r="I26" s="176"/>
      <c r="J26" s="114"/>
      <c r="K26" s="115" t="s">
        <v>54</v>
      </c>
      <c r="L26" s="119"/>
      <c r="M26" s="119"/>
      <c r="N26" s="119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44"/>
    </row>
    <row r="27" spans="1:26" s="139" customFormat="1" ht="15.75" x14ac:dyDescent="0.25">
      <c r="A27" s="179" t="s">
        <v>48</v>
      </c>
      <c r="B27" s="173" t="s">
        <v>3</v>
      </c>
      <c r="C27" s="174"/>
      <c r="D27" s="175"/>
      <c r="E27" s="174"/>
      <c r="F27" s="175"/>
      <c r="G27" s="174"/>
      <c r="H27" s="175"/>
      <c r="I27" s="176"/>
      <c r="J27" s="114" t="s">
        <v>3</v>
      </c>
      <c r="K27" s="115" t="s">
        <v>3</v>
      </c>
      <c r="L27" s="117"/>
      <c r="M27" s="117"/>
      <c r="N27" s="117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5"/>
    </row>
    <row r="28" spans="1:26" s="139" customFormat="1" ht="15.75" x14ac:dyDescent="0.25">
      <c r="A28" s="179"/>
      <c r="B28" s="173"/>
      <c r="C28" s="174"/>
      <c r="D28" s="175"/>
      <c r="E28" s="174"/>
      <c r="F28" s="175"/>
      <c r="G28" s="174"/>
      <c r="H28" s="175"/>
      <c r="I28" s="176"/>
      <c r="J28" s="114">
        <v>7</v>
      </c>
      <c r="K28" s="115" t="s">
        <v>59</v>
      </c>
      <c r="L28" s="119">
        <f>L19-L23</f>
        <v>3386447.8500000034</v>
      </c>
      <c r="M28" s="119">
        <f t="shared" ref="M28:N28" si="2">M19-M23</f>
        <v>-747092.27</v>
      </c>
      <c r="N28" s="119">
        <f t="shared" si="2"/>
        <v>-12384.079999999987</v>
      </c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44"/>
    </row>
    <row r="29" spans="1:26" s="139" customFormat="1" ht="15.75" x14ac:dyDescent="0.25">
      <c r="A29" s="180" t="s">
        <v>50</v>
      </c>
      <c r="B29" s="181" t="s">
        <v>37</v>
      </c>
      <c r="C29" s="182">
        <f>D29*32596*9</f>
        <v>1170522.3600000001</v>
      </c>
      <c r="D29" s="183">
        <v>3.99</v>
      </c>
      <c r="E29" s="182">
        <f>F29*9*32596</f>
        <v>1170522.3600000001</v>
      </c>
      <c r="F29" s="183">
        <v>3.99</v>
      </c>
      <c r="G29" s="182">
        <f>C29-E29</f>
        <v>0</v>
      </c>
      <c r="H29" s="183">
        <f>D29-F29</f>
        <v>0</v>
      </c>
      <c r="I29" s="176"/>
      <c r="J29" s="114"/>
      <c r="K29" s="115" t="s">
        <v>62</v>
      </c>
      <c r="L29" s="117"/>
      <c r="M29" s="117"/>
      <c r="N29" s="117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44"/>
    </row>
    <row r="30" spans="1:26" s="139" customFormat="1" ht="16.5" thickBot="1" x14ac:dyDescent="0.3">
      <c r="A30" s="172" t="s">
        <v>38</v>
      </c>
      <c r="B30" s="184" t="s">
        <v>39</v>
      </c>
      <c r="C30" s="174"/>
      <c r="D30" s="175"/>
      <c r="E30" s="174"/>
      <c r="F30" s="175"/>
      <c r="G30" s="174"/>
      <c r="H30" s="175"/>
      <c r="I30" s="176"/>
      <c r="J30" s="114"/>
      <c r="K30" s="121"/>
      <c r="L30" s="119"/>
      <c r="M30" s="119"/>
      <c r="N30" s="119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44"/>
    </row>
    <row r="31" spans="1:26" s="139" customFormat="1" ht="15.75" x14ac:dyDescent="0.25">
      <c r="A31" s="172" t="s">
        <v>53</v>
      </c>
      <c r="B31" s="184" t="s">
        <v>41</v>
      </c>
      <c r="C31" s="174"/>
      <c r="D31" s="175"/>
      <c r="E31" s="174"/>
      <c r="F31" s="175"/>
      <c r="G31" s="174"/>
      <c r="H31" s="175"/>
      <c r="I31" s="176"/>
      <c r="J31" s="109" t="s">
        <v>125</v>
      </c>
      <c r="K31" s="110" t="s">
        <v>196</v>
      </c>
      <c r="L31" s="116">
        <f>L13+L28</f>
        <v>-3477926.7699999968</v>
      </c>
      <c r="M31" s="116">
        <f t="shared" ref="M31:N31" si="3">M13+M28</f>
        <v>266095.56999999995</v>
      </c>
      <c r="N31" s="116">
        <f t="shared" si="3"/>
        <v>-12384.079999999987</v>
      </c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 ht="15.75" x14ac:dyDescent="0.25">
      <c r="A32" s="33" t="s">
        <v>55</v>
      </c>
      <c r="B32" s="40" t="s">
        <v>56</v>
      </c>
      <c r="C32" s="28"/>
      <c r="D32" s="29"/>
      <c r="E32" s="28"/>
      <c r="F32" s="29"/>
      <c r="G32" s="28"/>
      <c r="H32" s="29"/>
      <c r="I32" s="30"/>
      <c r="J32" s="114"/>
      <c r="K32" s="110" t="s">
        <v>3</v>
      </c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20"/>
    </row>
    <row r="33" spans="1:26" ht="15.75" x14ac:dyDescent="0.25">
      <c r="A33" s="33" t="s">
        <v>57</v>
      </c>
      <c r="B33" s="40" t="s">
        <v>58</v>
      </c>
      <c r="C33" s="28"/>
      <c r="D33" s="29"/>
      <c r="E33" s="28"/>
      <c r="F33" s="29"/>
      <c r="G33" s="28"/>
      <c r="H33" s="29"/>
      <c r="I33" s="30"/>
      <c r="J33" s="114"/>
      <c r="K33" s="115" t="s">
        <v>160</v>
      </c>
      <c r="L33" s="117"/>
      <c r="M33" s="117"/>
      <c r="N33" s="117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20"/>
    </row>
    <row r="34" spans="1:26" ht="15.75" x14ac:dyDescent="0.25">
      <c r="A34" s="33" t="s">
        <v>60</v>
      </c>
      <c r="B34" s="40" t="s">
        <v>61</v>
      </c>
      <c r="C34" s="28"/>
      <c r="D34" s="29"/>
      <c r="E34" s="28"/>
      <c r="F34" s="29"/>
      <c r="G34" s="28"/>
      <c r="H34" s="29"/>
      <c r="I34" s="30"/>
      <c r="J34" s="114"/>
      <c r="K34" s="115" t="s">
        <v>161</v>
      </c>
      <c r="L34" s="119">
        <f>88200+93960</f>
        <v>182160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0"/>
    </row>
    <row r="35" spans="1:26" ht="15.75" x14ac:dyDescent="0.25">
      <c r="A35" s="20" t="s">
        <v>44</v>
      </c>
      <c r="B35" s="40" t="s">
        <v>63</v>
      </c>
      <c r="C35" s="28"/>
      <c r="D35" s="29"/>
      <c r="E35" s="28"/>
      <c r="F35" s="29"/>
      <c r="G35" s="28"/>
      <c r="H35" s="29"/>
      <c r="I35" s="30"/>
      <c r="J35" s="114"/>
      <c r="K35" s="115" t="s">
        <v>204</v>
      </c>
      <c r="L35" s="119">
        <v>28250</v>
      </c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20"/>
    </row>
    <row r="36" spans="1:26" ht="15.75" x14ac:dyDescent="0.25">
      <c r="A36" s="20" t="s">
        <v>45</v>
      </c>
      <c r="B36" s="40" t="s">
        <v>64</v>
      </c>
      <c r="C36" s="28"/>
      <c r="D36" s="29"/>
      <c r="E36" s="28"/>
      <c r="F36" s="29"/>
      <c r="G36" s="28"/>
      <c r="H36" s="29"/>
      <c r="I36" s="30"/>
      <c r="J36" s="114"/>
      <c r="K36" s="115" t="s">
        <v>205</v>
      </c>
      <c r="L36" s="119">
        <v>2034</v>
      </c>
      <c r="M36" s="116"/>
      <c r="N36" s="116"/>
      <c r="O36" s="117"/>
      <c r="P36" s="117"/>
      <c r="Q36" s="117"/>
      <c r="R36" s="117"/>
      <c r="S36" s="117"/>
      <c r="T36" s="117"/>
      <c r="U36" s="119"/>
      <c r="V36" s="119"/>
      <c r="W36" s="119"/>
      <c r="X36" s="119"/>
      <c r="Y36" s="119"/>
      <c r="Z36" s="118"/>
    </row>
    <row r="37" spans="1:26" ht="15.75" x14ac:dyDescent="0.25">
      <c r="A37" s="20" t="s">
        <v>46</v>
      </c>
      <c r="B37" s="40" t="s">
        <v>65</v>
      </c>
      <c r="C37" s="28"/>
      <c r="D37" s="29"/>
      <c r="E37" s="28"/>
      <c r="F37" s="29"/>
      <c r="G37" s="28"/>
      <c r="H37" s="29"/>
      <c r="I37" s="30"/>
      <c r="J37" s="114"/>
      <c r="K37" s="115" t="s">
        <v>206</v>
      </c>
      <c r="L37" s="119">
        <v>678</v>
      </c>
      <c r="M37" s="117"/>
      <c r="N37" s="117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7"/>
      <c r="Z37" s="118"/>
    </row>
    <row r="38" spans="1:26" ht="15.75" x14ac:dyDescent="0.25">
      <c r="A38" s="20" t="s">
        <v>47</v>
      </c>
      <c r="B38" s="40" t="s">
        <v>66</v>
      </c>
      <c r="C38" s="28"/>
      <c r="D38" s="29"/>
      <c r="E38" s="28"/>
      <c r="F38" s="29"/>
      <c r="G38" s="28"/>
      <c r="H38" s="29"/>
      <c r="I38" s="30"/>
      <c r="J38" s="114"/>
      <c r="K38" s="115" t="s">
        <v>207</v>
      </c>
      <c r="L38" s="119">
        <v>23407.81</v>
      </c>
      <c r="M38" s="119"/>
      <c r="N38" s="119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8"/>
    </row>
    <row r="39" spans="1:26" ht="16.5" thickBot="1" x14ac:dyDescent="0.3">
      <c r="A39" s="20" t="s">
        <v>48</v>
      </c>
      <c r="B39" s="40" t="s">
        <v>67</v>
      </c>
      <c r="C39" s="28"/>
      <c r="D39" s="29"/>
      <c r="E39" s="28"/>
      <c r="F39" s="29"/>
      <c r="G39" s="28"/>
      <c r="H39" s="29"/>
      <c r="I39" s="30"/>
      <c r="J39" s="114"/>
      <c r="K39" s="115" t="s">
        <v>208</v>
      </c>
      <c r="L39" s="116">
        <f>L34-L35-L36-L37-L38</f>
        <v>127790.19</v>
      </c>
      <c r="M39" s="116"/>
      <c r="N39" s="116"/>
      <c r="O39" s="119"/>
      <c r="P39" s="119"/>
      <c r="Q39" s="119"/>
      <c r="R39" s="119"/>
      <c r="S39" s="119"/>
      <c r="T39" s="119"/>
      <c r="U39" s="117"/>
      <c r="V39" s="117"/>
      <c r="W39" s="117"/>
      <c r="X39" s="117"/>
      <c r="Y39" s="117"/>
      <c r="Z39" s="118"/>
    </row>
    <row r="40" spans="1:26" ht="15.75" x14ac:dyDescent="0.25">
      <c r="A40" s="20"/>
      <c r="B40" s="40" t="s">
        <v>68</v>
      </c>
      <c r="C40" s="28"/>
      <c r="D40" s="29"/>
      <c r="E40" s="28"/>
      <c r="F40" s="29"/>
      <c r="G40" s="28"/>
      <c r="H40" s="29"/>
      <c r="I40" s="30"/>
      <c r="J40" s="109"/>
      <c r="K40" s="110"/>
      <c r="L40" s="116"/>
      <c r="M40" s="116"/>
      <c r="N40" s="116"/>
      <c r="O40" s="116"/>
      <c r="P40" s="116"/>
      <c r="Q40" s="116"/>
      <c r="R40" s="116"/>
      <c r="S40" s="116"/>
      <c r="T40" s="116"/>
      <c r="U40" s="119"/>
      <c r="V40" s="119"/>
      <c r="W40" s="119"/>
      <c r="X40" s="119"/>
      <c r="Y40" s="119"/>
      <c r="Z40" s="120"/>
    </row>
    <row r="41" spans="1:26" ht="15.75" x14ac:dyDescent="0.25">
      <c r="A41" s="20"/>
      <c r="B41" s="40" t="s">
        <v>70</v>
      </c>
      <c r="C41" s="28"/>
      <c r="D41" s="29"/>
      <c r="E41" s="28"/>
      <c r="F41" s="29"/>
      <c r="G41" s="28"/>
      <c r="H41" s="29"/>
      <c r="I41" s="30"/>
      <c r="J41" s="114"/>
      <c r="K41" s="110"/>
      <c r="L41" s="119"/>
      <c r="M41" s="119"/>
      <c r="N41" s="119"/>
      <c r="O41" s="117"/>
      <c r="P41" s="117"/>
      <c r="Q41" s="117"/>
      <c r="R41" s="117"/>
      <c r="S41" s="117"/>
      <c r="T41" s="117"/>
      <c r="U41" s="119"/>
      <c r="V41" s="119"/>
      <c r="W41" s="119"/>
      <c r="X41" s="119"/>
      <c r="Y41" s="119"/>
      <c r="Z41" s="120"/>
    </row>
    <row r="42" spans="1:26" ht="15.75" x14ac:dyDescent="0.25">
      <c r="A42" s="20"/>
      <c r="B42" s="40" t="s">
        <v>71</v>
      </c>
      <c r="C42" s="28"/>
      <c r="D42" s="29"/>
      <c r="E42" s="28"/>
      <c r="F42" s="29"/>
      <c r="G42" s="28"/>
      <c r="H42" s="29"/>
      <c r="I42" s="30"/>
      <c r="J42" s="114"/>
      <c r="K42" s="110" t="s">
        <v>69</v>
      </c>
      <c r="L42" s="117"/>
      <c r="M42" s="117"/>
      <c r="N42" s="117"/>
      <c r="O42" s="117"/>
      <c r="P42" s="117"/>
      <c r="Q42" s="117"/>
      <c r="R42" s="117"/>
      <c r="S42" s="117"/>
      <c r="T42" s="117"/>
      <c r="U42" s="119"/>
      <c r="V42" s="119"/>
      <c r="W42" s="119"/>
      <c r="X42" s="119"/>
      <c r="Y42" s="119"/>
      <c r="Z42" s="120"/>
    </row>
    <row r="43" spans="1:26" ht="16.5" thickBot="1" x14ac:dyDescent="0.3">
      <c r="A43" s="23"/>
      <c r="B43" s="31"/>
      <c r="C43" s="32"/>
      <c r="D43" s="24"/>
      <c r="E43" s="32"/>
      <c r="F43" s="24"/>
      <c r="G43" s="32"/>
      <c r="H43" s="24"/>
      <c r="I43" s="30"/>
      <c r="J43" s="122"/>
      <c r="K43" s="123" t="s">
        <v>209</v>
      </c>
      <c r="L43" s="123"/>
      <c r="M43" s="123"/>
      <c r="N43" s="123"/>
      <c r="O43" s="123"/>
      <c r="P43" s="123"/>
      <c r="Q43" s="123"/>
      <c r="R43" s="123"/>
      <c r="S43" s="123"/>
      <c r="T43" s="123"/>
      <c r="U43" s="124"/>
      <c r="V43" s="124"/>
      <c r="W43" s="124"/>
      <c r="X43" s="124"/>
      <c r="Y43" s="124"/>
      <c r="Z43" s="125"/>
    </row>
    <row r="44" spans="1:26" ht="15.75" x14ac:dyDescent="0.25">
      <c r="A44" s="37" t="s">
        <v>72</v>
      </c>
      <c r="B44" s="41" t="s">
        <v>73</v>
      </c>
      <c r="C44" s="34">
        <f>D44*32596*9</f>
        <v>393107.76</v>
      </c>
      <c r="D44" s="39">
        <v>1.34</v>
      </c>
      <c r="E44" s="34">
        <f>F44*9*32596</f>
        <v>393107.76</v>
      </c>
      <c r="F44" s="39">
        <v>1.34</v>
      </c>
      <c r="G44" s="34">
        <f>C44-E44</f>
        <v>0</v>
      </c>
      <c r="H44" s="39">
        <f>D44-F44</f>
        <v>0</v>
      </c>
      <c r="I44" s="30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126"/>
      <c r="V44" s="126"/>
      <c r="W44" s="126"/>
      <c r="X44" s="126"/>
      <c r="Y44" s="126"/>
      <c r="Z44" s="94"/>
    </row>
    <row r="45" spans="1:26" ht="15.75" x14ac:dyDescent="0.25">
      <c r="A45" s="33" t="s">
        <v>74</v>
      </c>
      <c r="B45" s="27" t="s">
        <v>75</v>
      </c>
      <c r="C45" s="42"/>
      <c r="D45" s="43" t="s">
        <v>3</v>
      </c>
      <c r="E45" s="42"/>
      <c r="F45" s="43" t="s">
        <v>3</v>
      </c>
      <c r="G45" s="42"/>
      <c r="H45" s="43" t="s">
        <v>3</v>
      </c>
      <c r="I45" s="30"/>
      <c r="K45" s="94" t="s">
        <v>3</v>
      </c>
      <c r="L45" s="94"/>
      <c r="M45" s="94"/>
      <c r="N45" s="94"/>
      <c r="O45" s="94"/>
      <c r="P45" s="94"/>
      <c r="Q45" s="94"/>
      <c r="R45" s="94"/>
      <c r="S45" s="94"/>
      <c r="T45" s="94"/>
      <c r="U45" s="126"/>
      <c r="V45" s="126"/>
      <c r="W45" s="126"/>
      <c r="X45" s="126"/>
      <c r="Y45" s="94"/>
      <c r="Z45" s="94"/>
    </row>
    <row r="46" spans="1:26" ht="15.75" x14ac:dyDescent="0.25">
      <c r="A46" s="33" t="s">
        <v>38</v>
      </c>
      <c r="B46" s="27" t="s">
        <v>76</v>
      </c>
      <c r="C46" s="42"/>
      <c r="D46" s="43"/>
      <c r="E46" s="42"/>
      <c r="F46" s="43"/>
      <c r="G46" s="42"/>
      <c r="H46" s="43"/>
      <c r="I46" s="30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5.75" x14ac:dyDescent="0.25">
      <c r="A47" s="33"/>
      <c r="B47" s="27"/>
      <c r="C47" s="42"/>
      <c r="D47" s="43"/>
      <c r="E47" s="42"/>
      <c r="F47" s="43"/>
      <c r="G47" s="42"/>
      <c r="H47" s="43"/>
      <c r="I47" s="30"/>
      <c r="K47" s="94" t="s">
        <v>171</v>
      </c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x14ac:dyDescent="0.25">
      <c r="A48" s="37" t="s">
        <v>77</v>
      </c>
      <c r="B48" s="41" t="s">
        <v>78</v>
      </c>
      <c r="C48" s="34">
        <f>D48*32596*9</f>
        <v>67473.72</v>
      </c>
      <c r="D48" s="39">
        <v>0.23</v>
      </c>
      <c r="E48" s="34">
        <f>F48*9*32596</f>
        <v>67473.720000000016</v>
      </c>
      <c r="F48" s="39">
        <v>0.23</v>
      </c>
      <c r="G48" s="34">
        <f>C48-E48</f>
        <v>0</v>
      </c>
      <c r="H48" s="39">
        <f>D48-F48</f>
        <v>0</v>
      </c>
      <c r="I48" s="30"/>
    </row>
    <row r="49" spans="1:26" x14ac:dyDescent="0.25">
      <c r="A49" s="33" t="s">
        <v>79</v>
      </c>
      <c r="B49" s="27"/>
      <c r="C49" s="42"/>
      <c r="D49" s="43"/>
      <c r="E49" s="42"/>
      <c r="F49" s="43"/>
      <c r="G49" s="42"/>
      <c r="H49" s="43"/>
      <c r="I49" s="30"/>
    </row>
    <row r="50" spans="1:26" x14ac:dyDescent="0.25">
      <c r="A50" s="44" t="s">
        <v>80</v>
      </c>
      <c r="B50" s="45"/>
      <c r="C50" s="46"/>
      <c r="D50" s="47"/>
      <c r="E50" s="46"/>
      <c r="F50" s="47"/>
      <c r="G50" s="46"/>
      <c r="H50" s="47"/>
      <c r="I50" s="36"/>
    </row>
    <row r="51" spans="1:26" x14ac:dyDescent="0.25">
      <c r="A51" s="33" t="s">
        <v>81</v>
      </c>
      <c r="B51" s="27" t="s">
        <v>82</v>
      </c>
      <c r="C51" s="34">
        <f>D51*32596*9</f>
        <v>1522559.1600000001</v>
      </c>
      <c r="D51" s="35">
        <v>5.19</v>
      </c>
      <c r="E51" s="34">
        <f>F51*9*32596</f>
        <v>1522559.16</v>
      </c>
      <c r="F51" s="35">
        <v>5.19</v>
      </c>
      <c r="G51" s="34">
        <f>C51-E51</f>
        <v>0</v>
      </c>
      <c r="H51" s="39">
        <f>D51-F51</f>
        <v>0</v>
      </c>
      <c r="I51" s="30"/>
    </row>
    <row r="52" spans="1:26" ht="15.75" x14ac:dyDescent="0.25">
      <c r="A52" s="33" t="s">
        <v>83</v>
      </c>
      <c r="B52" s="27" t="s">
        <v>84</v>
      </c>
      <c r="C52" s="48"/>
      <c r="D52" s="35"/>
      <c r="E52" s="48"/>
      <c r="F52" s="35"/>
      <c r="G52" s="48"/>
      <c r="H52" s="35"/>
      <c r="I52" s="30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126"/>
      <c r="V52" s="126"/>
      <c r="W52" s="126"/>
      <c r="X52" s="126"/>
      <c r="Y52" s="126"/>
      <c r="Z52" s="94"/>
    </row>
    <row r="53" spans="1:26" ht="15.75" x14ac:dyDescent="0.25">
      <c r="A53" s="33" t="s">
        <v>85</v>
      </c>
      <c r="B53" s="27" t="s">
        <v>108</v>
      </c>
      <c r="C53" s="49"/>
      <c r="D53" s="50"/>
      <c r="E53" s="49"/>
      <c r="F53" s="50"/>
      <c r="G53" s="49"/>
      <c r="H53" s="50"/>
      <c r="I53" s="30"/>
      <c r="K53" s="94" t="s">
        <v>3</v>
      </c>
      <c r="L53" s="94"/>
      <c r="M53" s="94"/>
      <c r="N53" s="94"/>
      <c r="O53" s="94"/>
      <c r="P53" s="94"/>
      <c r="Q53" s="94"/>
      <c r="R53" s="94"/>
      <c r="S53" s="94"/>
      <c r="T53" s="94"/>
      <c r="U53" s="126"/>
      <c r="V53" s="126"/>
      <c r="W53" s="126"/>
      <c r="X53" s="126"/>
      <c r="Y53" s="94"/>
      <c r="Z53" s="94"/>
    </row>
    <row r="54" spans="1:26" ht="15.75" x14ac:dyDescent="0.25">
      <c r="A54" s="20" t="s">
        <v>44</v>
      </c>
      <c r="B54" s="27" t="s">
        <v>107</v>
      </c>
      <c r="C54" s="49"/>
      <c r="D54" s="50"/>
      <c r="E54" s="49"/>
      <c r="F54" s="50"/>
      <c r="G54" s="49"/>
      <c r="H54" s="50"/>
      <c r="I54" s="30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5.75" x14ac:dyDescent="0.25">
      <c r="A55" s="20" t="s">
        <v>45</v>
      </c>
      <c r="B55" s="27" t="s">
        <v>86</v>
      </c>
      <c r="C55" s="49"/>
      <c r="D55" s="50"/>
      <c r="E55" s="49"/>
      <c r="F55" s="50"/>
      <c r="G55" s="49"/>
      <c r="H55" s="50"/>
      <c r="I55" s="30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x14ac:dyDescent="0.25">
      <c r="A56" s="20" t="s">
        <v>46</v>
      </c>
      <c r="B56" s="27" t="s">
        <v>87</v>
      </c>
      <c r="C56" s="49"/>
      <c r="D56" s="50"/>
      <c r="E56" s="49"/>
      <c r="F56" s="50"/>
      <c r="G56" s="49"/>
      <c r="H56" s="50"/>
      <c r="I56" s="30"/>
    </row>
    <row r="57" spans="1:26" x14ac:dyDescent="0.25">
      <c r="A57" s="20" t="s">
        <v>47</v>
      </c>
      <c r="B57" s="27" t="s">
        <v>88</v>
      </c>
      <c r="C57" s="49"/>
      <c r="D57" s="50"/>
      <c r="E57" s="49"/>
      <c r="F57" s="50"/>
      <c r="G57" s="49"/>
      <c r="H57" s="50"/>
      <c r="I57" s="36"/>
    </row>
    <row r="58" spans="1:26" x14ac:dyDescent="0.25">
      <c r="A58" s="20" t="s">
        <v>48</v>
      </c>
      <c r="B58" s="27" t="s">
        <v>89</v>
      </c>
      <c r="C58" s="49"/>
      <c r="D58" s="50"/>
      <c r="E58" s="49"/>
      <c r="F58" s="50"/>
      <c r="G58" s="49"/>
      <c r="H58" s="50"/>
      <c r="I58" s="36"/>
    </row>
    <row r="59" spans="1:26" x14ac:dyDescent="0.25">
      <c r="A59" s="20"/>
      <c r="B59" s="27" t="s">
        <v>90</v>
      </c>
      <c r="C59" s="49"/>
      <c r="D59" s="50"/>
      <c r="E59" s="49"/>
      <c r="F59" s="50"/>
      <c r="G59" s="49"/>
      <c r="H59" s="50"/>
      <c r="I59" s="36"/>
    </row>
    <row r="60" spans="1:26" x14ac:dyDescent="0.25">
      <c r="A60" s="20"/>
      <c r="B60" s="27" t="s">
        <v>91</v>
      </c>
      <c r="C60" s="49"/>
      <c r="D60" s="50"/>
      <c r="E60" s="49"/>
      <c r="F60" s="50"/>
      <c r="G60" s="49"/>
      <c r="H60" s="50"/>
      <c r="I60" s="36"/>
    </row>
    <row r="61" spans="1:26" x14ac:dyDescent="0.25">
      <c r="A61" s="20"/>
      <c r="B61" s="27" t="s">
        <v>92</v>
      </c>
      <c r="C61" s="28"/>
      <c r="D61" s="29"/>
      <c r="E61" s="28"/>
      <c r="F61" s="29"/>
      <c r="G61" s="28"/>
      <c r="H61" s="29"/>
      <c r="I61" s="36"/>
    </row>
    <row r="62" spans="1:26" x14ac:dyDescent="0.25">
      <c r="A62" s="37" t="s">
        <v>93</v>
      </c>
      <c r="B62" s="41" t="s">
        <v>94</v>
      </c>
      <c r="C62" s="34">
        <f>D62*32596*9</f>
        <v>2561067.7200000002</v>
      </c>
      <c r="D62" s="39">
        <v>8.73</v>
      </c>
      <c r="E62" s="34">
        <f>F62*9*32596</f>
        <v>2561067.7200000002</v>
      </c>
      <c r="F62" s="39">
        <v>8.73</v>
      </c>
      <c r="G62" s="34">
        <f>C62-E62</f>
        <v>0</v>
      </c>
      <c r="H62" s="39">
        <f>D62-F62</f>
        <v>0</v>
      </c>
      <c r="I62" s="30"/>
    </row>
    <row r="63" spans="1:26" x14ac:dyDescent="0.25">
      <c r="A63" s="33" t="s">
        <v>95</v>
      </c>
      <c r="B63" s="27" t="s">
        <v>96</v>
      </c>
      <c r="C63" s="42"/>
      <c r="D63" s="43"/>
      <c r="E63" s="42"/>
      <c r="F63" s="43"/>
      <c r="G63" s="42"/>
      <c r="H63" s="43"/>
      <c r="I63" s="36"/>
    </row>
    <row r="64" spans="1:26" x14ac:dyDescent="0.25">
      <c r="A64" s="20" t="s">
        <v>3</v>
      </c>
      <c r="B64" s="27" t="s">
        <v>97</v>
      </c>
      <c r="C64" s="42"/>
      <c r="D64" s="43"/>
      <c r="E64" s="42"/>
      <c r="F64" s="43"/>
      <c r="G64" s="42"/>
      <c r="H64" s="43"/>
      <c r="I64" s="36"/>
    </row>
    <row r="65" spans="1:9" x14ac:dyDescent="0.25">
      <c r="A65" s="20"/>
      <c r="B65" s="27"/>
      <c r="C65" s="28"/>
      <c r="D65" s="29"/>
      <c r="E65" s="28"/>
      <c r="F65" s="29"/>
      <c r="G65" s="28"/>
      <c r="H65" s="29"/>
      <c r="I65" s="36"/>
    </row>
    <row r="66" spans="1:9" x14ac:dyDescent="0.25">
      <c r="A66" s="51" t="s">
        <v>98</v>
      </c>
      <c r="B66" s="41" t="s">
        <v>134</v>
      </c>
      <c r="C66" s="52"/>
      <c r="D66" s="133"/>
      <c r="E66" s="52"/>
      <c r="F66" s="133"/>
      <c r="G66" s="52"/>
      <c r="H66" s="53"/>
      <c r="I66" s="36"/>
    </row>
    <row r="67" spans="1:9" x14ac:dyDescent="0.25">
      <c r="A67" s="68" t="s">
        <v>95</v>
      </c>
      <c r="B67" s="27" t="s">
        <v>135</v>
      </c>
      <c r="C67" s="28"/>
      <c r="D67" s="30"/>
      <c r="E67" s="28"/>
      <c r="F67" s="30"/>
      <c r="G67" s="28"/>
      <c r="H67" s="29"/>
      <c r="I67" s="30"/>
    </row>
    <row r="68" spans="1:9" x14ac:dyDescent="0.25">
      <c r="A68" s="134" t="s">
        <v>136</v>
      </c>
      <c r="B68" s="27" t="s">
        <v>137</v>
      </c>
      <c r="C68" s="28"/>
      <c r="D68" s="30"/>
      <c r="E68" s="28"/>
      <c r="F68" s="30"/>
      <c r="G68" s="28"/>
      <c r="H68" s="29"/>
      <c r="I68" s="30"/>
    </row>
    <row r="69" spans="1:9" x14ac:dyDescent="0.25">
      <c r="A69" s="20"/>
      <c r="B69" s="27" t="s">
        <v>138</v>
      </c>
      <c r="C69" s="28"/>
      <c r="D69" s="30"/>
      <c r="E69" s="28"/>
      <c r="F69" s="30"/>
      <c r="G69" s="28"/>
      <c r="H69" s="29"/>
      <c r="I69" s="30"/>
    </row>
    <row r="70" spans="1:9" x14ac:dyDescent="0.25">
      <c r="A70" s="20"/>
      <c r="B70" s="27" t="s">
        <v>139</v>
      </c>
      <c r="C70" s="28"/>
      <c r="D70" s="30"/>
      <c r="E70" s="28"/>
      <c r="F70" s="30"/>
      <c r="G70" s="28"/>
      <c r="H70" s="29"/>
      <c r="I70" s="30"/>
    </row>
    <row r="71" spans="1:9" x14ac:dyDescent="0.25">
      <c r="A71" s="20"/>
      <c r="B71" s="27" t="s">
        <v>140</v>
      </c>
      <c r="C71" s="28"/>
      <c r="D71" s="30"/>
      <c r="E71" s="28"/>
      <c r="F71" s="30"/>
      <c r="G71" s="28"/>
      <c r="H71" s="29"/>
      <c r="I71" s="30"/>
    </row>
    <row r="72" spans="1:9" x14ac:dyDescent="0.25">
      <c r="A72" s="20"/>
      <c r="B72" s="27" t="s">
        <v>141</v>
      </c>
      <c r="C72" s="28"/>
      <c r="D72" s="30"/>
      <c r="E72" s="28"/>
      <c r="F72" s="30"/>
      <c r="G72" s="28"/>
      <c r="H72" s="29"/>
      <c r="I72" s="36"/>
    </row>
    <row r="73" spans="1:9" x14ac:dyDescent="0.25">
      <c r="A73" s="20"/>
      <c r="B73" s="27" t="s">
        <v>142</v>
      </c>
      <c r="C73" s="28"/>
      <c r="D73" s="30"/>
      <c r="E73" s="28"/>
      <c r="F73" s="30"/>
      <c r="G73" s="28"/>
      <c r="H73" s="29"/>
      <c r="I73" s="30"/>
    </row>
    <row r="74" spans="1:9" x14ac:dyDescent="0.25">
      <c r="A74" s="20"/>
      <c r="B74" s="27" t="s">
        <v>143</v>
      </c>
      <c r="C74" s="28"/>
      <c r="D74" s="30"/>
      <c r="E74" s="28"/>
      <c r="F74" s="30"/>
      <c r="G74" s="28"/>
      <c r="H74" s="29"/>
      <c r="I74" s="30"/>
    </row>
    <row r="75" spans="1:9" x14ac:dyDescent="0.25">
      <c r="A75" s="20"/>
      <c r="B75" s="27" t="s">
        <v>144</v>
      </c>
      <c r="C75" s="28"/>
      <c r="D75" s="30"/>
      <c r="E75" s="28"/>
      <c r="F75" s="30"/>
      <c r="G75" s="28"/>
      <c r="H75" s="29"/>
      <c r="I75" s="30"/>
    </row>
    <row r="76" spans="1:9" x14ac:dyDescent="0.25">
      <c r="A76" s="20"/>
      <c r="B76" s="27" t="s">
        <v>145</v>
      </c>
      <c r="C76" s="28"/>
      <c r="D76" s="30"/>
      <c r="E76" s="28"/>
      <c r="F76" s="30"/>
      <c r="G76" s="28"/>
      <c r="H76" s="29"/>
      <c r="I76" s="30"/>
    </row>
    <row r="77" spans="1:9" x14ac:dyDescent="0.25">
      <c r="A77" s="20"/>
      <c r="B77" s="27" t="s">
        <v>146</v>
      </c>
      <c r="C77" s="28"/>
      <c r="D77" s="30"/>
      <c r="E77" s="28"/>
      <c r="F77" s="30"/>
      <c r="G77" s="28"/>
      <c r="H77" s="29"/>
      <c r="I77" s="30"/>
    </row>
    <row r="78" spans="1:9" x14ac:dyDescent="0.25">
      <c r="A78" s="20"/>
      <c r="B78" s="27" t="s">
        <v>155</v>
      </c>
      <c r="C78" s="28"/>
      <c r="D78" s="30"/>
      <c r="E78" s="28"/>
      <c r="F78" s="30"/>
      <c r="G78" s="28"/>
      <c r="H78" s="29"/>
      <c r="I78" s="30"/>
    </row>
    <row r="79" spans="1:9" x14ac:dyDescent="0.25">
      <c r="A79" s="23"/>
      <c r="B79" s="45"/>
      <c r="C79" s="32"/>
      <c r="D79" s="22"/>
      <c r="E79" s="32"/>
      <c r="F79" s="22"/>
      <c r="G79" s="32"/>
      <c r="H79" s="24"/>
      <c r="I79" s="30"/>
    </row>
    <row r="80" spans="1:9" x14ac:dyDescent="0.25">
      <c r="A80" s="54" t="s">
        <v>99</v>
      </c>
      <c r="B80" s="41" t="s">
        <v>100</v>
      </c>
      <c r="C80" s="52"/>
      <c r="D80" s="133"/>
      <c r="E80" s="52"/>
      <c r="F80" s="133"/>
      <c r="G80" s="52"/>
      <c r="H80" s="53"/>
      <c r="I80" s="30"/>
    </row>
    <row r="81" spans="1:9" x14ac:dyDescent="0.25">
      <c r="A81" s="20" t="s">
        <v>95</v>
      </c>
      <c r="B81" s="27" t="s">
        <v>147</v>
      </c>
      <c r="C81" s="28"/>
      <c r="D81" s="30"/>
      <c r="E81" s="28"/>
      <c r="F81" s="30"/>
      <c r="G81" s="28"/>
      <c r="H81" s="29"/>
      <c r="I81" s="30"/>
    </row>
    <row r="82" spans="1:9" x14ac:dyDescent="0.25">
      <c r="A82" s="20" t="s">
        <v>148</v>
      </c>
      <c r="B82" s="27" t="s">
        <v>149</v>
      </c>
      <c r="C82" s="28"/>
      <c r="D82" s="30"/>
      <c r="E82" s="28"/>
      <c r="F82" s="30"/>
      <c r="G82" s="28"/>
      <c r="H82" s="29"/>
      <c r="I82" s="30"/>
    </row>
    <row r="83" spans="1:9" x14ac:dyDescent="0.25">
      <c r="A83" s="20"/>
      <c r="B83" s="27" t="s">
        <v>150</v>
      </c>
      <c r="C83" s="28"/>
      <c r="D83" s="30"/>
      <c r="E83" s="28"/>
      <c r="F83" s="30"/>
      <c r="G83" s="28"/>
      <c r="H83" s="29"/>
      <c r="I83" s="30"/>
    </row>
    <row r="84" spans="1:9" x14ac:dyDescent="0.25">
      <c r="A84" s="20"/>
      <c r="B84" s="27" t="s">
        <v>151</v>
      </c>
      <c r="C84" s="28"/>
      <c r="D84" s="30"/>
      <c r="E84" s="28"/>
      <c r="F84" s="30"/>
      <c r="G84" s="28"/>
      <c r="H84" s="29"/>
      <c r="I84" s="30"/>
    </row>
    <row r="85" spans="1:9" x14ac:dyDescent="0.25">
      <c r="A85" s="20"/>
      <c r="B85" s="27" t="s">
        <v>152</v>
      </c>
      <c r="C85" s="28"/>
      <c r="D85" s="30"/>
      <c r="E85" s="28"/>
      <c r="F85" s="30"/>
      <c r="G85" s="28"/>
      <c r="H85" s="29"/>
      <c r="I85" s="30"/>
    </row>
    <row r="86" spans="1:9" x14ac:dyDescent="0.25">
      <c r="A86" s="20"/>
      <c r="B86" s="27" t="s">
        <v>153</v>
      </c>
      <c r="C86" s="28"/>
      <c r="D86" s="30"/>
      <c r="E86" s="28"/>
      <c r="F86" s="30"/>
      <c r="G86" s="28"/>
      <c r="H86" s="29"/>
      <c r="I86" s="30"/>
    </row>
    <row r="87" spans="1:9" x14ac:dyDescent="0.25">
      <c r="A87" s="20"/>
      <c r="B87" s="27" t="s">
        <v>156</v>
      </c>
      <c r="C87" s="28"/>
      <c r="D87" s="30"/>
      <c r="E87" s="28"/>
      <c r="F87" s="30"/>
      <c r="G87" s="28"/>
      <c r="H87" s="29"/>
      <c r="I87" s="30"/>
    </row>
    <row r="88" spans="1:9" x14ac:dyDescent="0.25">
      <c r="A88" s="23"/>
      <c r="B88" s="45"/>
      <c r="C88" s="32"/>
      <c r="D88" s="22"/>
      <c r="E88" s="32"/>
      <c r="F88" s="22"/>
      <c r="G88" s="32"/>
      <c r="H88" s="24"/>
      <c r="I88" s="30"/>
    </row>
    <row r="89" spans="1:9" x14ac:dyDescent="0.25">
      <c r="A89" s="37" t="s">
        <v>110</v>
      </c>
      <c r="B89" s="41" t="s">
        <v>112</v>
      </c>
      <c r="C89" s="34">
        <f>D89*32596*9</f>
        <v>32270.04</v>
      </c>
      <c r="D89" s="55">
        <v>0.11</v>
      </c>
      <c r="E89" s="34">
        <v>9863.1</v>
      </c>
      <c r="F89" s="55">
        <v>0.03</v>
      </c>
      <c r="G89" s="34">
        <f>C89-E89</f>
        <v>22406.940000000002</v>
      </c>
      <c r="H89" s="39">
        <f>D89-F89</f>
        <v>0.08</v>
      </c>
      <c r="I89" s="136"/>
    </row>
    <row r="90" spans="1:9" x14ac:dyDescent="0.25">
      <c r="A90" s="33" t="s">
        <v>111</v>
      </c>
      <c r="B90" s="27" t="s">
        <v>113</v>
      </c>
      <c r="C90" s="28"/>
      <c r="D90" s="29"/>
      <c r="E90" s="28"/>
      <c r="F90" s="29"/>
      <c r="G90" s="28"/>
      <c r="H90" s="29"/>
      <c r="I90" s="30"/>
    </row>
    <row r="91" spans="1:9" x14ac:dyDescent="0.25">
      <c r="A91" s="37" t="s">
        <v>174</v>
      </c>
      <c r="B91" s="41"/>
      <c r="C91" s="34">
        <f>D91*32596*9</f>
        <v>35203.68</v>
      </c>
      <c r="D91" s="146">
        <v>0.12</v>
      </c>
      <c r="E91" s="34">
        <f>F91*9*32596</f>
        <v>0</v>
      </c>
      <c r="F91" s="39">
        <v>0</v>
      </c>
      <c r="G91" s="34">
        <f>C91-E91</f>
        <v>35203.68</v>
      </c>
      <c r="H91" s="39">
        <f>D91-F91</f>
        <v>0.12</v>
      </c>
      <c r="I91" s="30"/>
    </row>
    <row r="92" spans="1:9" x14ac:dyDescent="0.25">
      <c r="A92" s="44" t="s">
        <v>175</v>
      </c>
      <c r="B92" s="45"/>
      <c r="C92" s="32"/>
      <c r="D92" s="24"/>
      <c r="E92" s="32"/>
      <c r="F92" s="24"/>
      <c r="G92" s="32"/>
      <c r="H92" s="24"/>
      <c r="I92" s="30"/>
    </row>
    <row r="93" spans="1:9" x14ac:dyDescent="0.25">
      <c r="A93" s="56" t="s">
        <v>176</v>
      </c>
      <c r="B93" s="89" t="s">
        <v>102</v>
      </c>
      <c r="C93" s="34">
        <f>D93*32596*9</f>
        <v>580860.72</v>
      </c>
      <c r="D93" s="55">
        <v>1.98</v>
      </c>
      <c r="E93" s="34">
        <f>F93*9*32596</f>
        <v>580860.72</v>
      </c>
      <c r="F93" s="55">
        <v>1.98</v>
      </c>
      <c r="G93" s="34">
        <f>C93-E93</f>
        <v>0</v>
      </c>
      <c r="H93" s="39">
        <f>D93-F93</f>
        <v>0</v>
      </c>
      <c r="I93" s="30"/>
    </row>
    <row r="94" spans="1:9" x14ac:dyDescent="0.25">
      <c r="A94" s="33" t="s">
        <v>109</v>
      </c>
      <c r="B94" s="88"/>
      <c r="C94" s="28"/>
      <c r="D94" s="29"/>
      <c r="E94" s="28"/>
      <c r="F94" s="29"/>
      <c r="G94" s="28"/>
      <c r="H94" s="29"/>
      <c r="I94" s="30"/>
    </row>
    <row r="95" spans="1:9" x14ac:dyDescent="0.25">
      <c r="A95" s="37" t="s">
        <v>177</v>
      </c>
      <c r="B95" s="41" t="s">
        <v>78</v>
      </c>
      <c r="C95" s="34">
        <f>D95*32596*9</f>
        <v>199487.52000000002</v>
      </c>
      <c r="D95" s="64">
        <v>0.68</v>
      </c>
      <c r="E95" s="34">
        <f>F95*9*32596</f>
        <v>199487.52</v>
      </c>
      <c r="F95" s="64">
        <v>0.68</v>
      </c>
      <c r="G95" s="34">
        <f>C95-E95</f>
        <v>0</v>
      </c>
      <c r="H95" s="39">
        <f>D95-F95</f>
        <v>0</v>
      </c>
      <c r="I95" s="30"/>
    </row>
    <row r="96" spans="1:9" x14ac:dyDescent="0.25">
      <c r="A96" s="44"/>
      <c r="B96" s="45"/>
      <c r="C96" s="42"/>
      <c r="D96" s="90"/>
      <c r="E96" s="42"/>
      <c r="F96" s="90"/>
      <c r="G96" s="42"/>
      <c r="H96" s="43"/>
      <c r="I96" s="36"/>
    </row>
    <row r="97" spans="1:9" x14ac:dyDescent="0.25">
      <c r="A97" s="37" t="s">
        <v>178</v>
      </c>
      <c r="B97" s="41" t="s">
        <v>78</v>
      </c>
      <c r="C97" s="34">
        <f>D97*32596*9</f>
        <v>52805.52</v>
      </c>
      <c r="D97" s="64">
        <v>0.18</v>
      </c>
      <c r="E97" s="34">
        <f>F97*9*32596</f>
        <v>52805.52</v>
      </c>
      <c r="F97" s="64">
        <v>0.18</v>
      </c>
      <c r="G97" s="34">
        <f>C97-E97</f>
        <v>0</v>
      </c>
      <c r="H97" s="39">
        <f>D97-F97</f>
        <v>0</v>
      </c>
      <c r="I97" s="30"/>
    </row>
    <row r="98" spans="1:9" x14ac:dyDescent="0.25">
      <c r="A98" s="33" t="s">
        <v>127</v>
      </c>
      <c r="B98" s="27"/>
      <c r="C98" s="42"/>
      <c r="D98" s="90"/>
      <c r="E98" s="42"/>
      <c r="F98" s="90"/>
      <c r="G98" s="42"/>
      <c r="H98" s="43"/>
      <c r="I98" s="36"/>
    </row>
    <row r="99" spans="1:9" x14ac:dyDescent="0.25">
      <c r="A99" s="44" t="s">
        <v>166</v>
      </c>
      <c r="B99" s="45"/>
      <c r="C99" s="46"/>
      <c r="D99" s="91"/>
      <c r="E99" s="46"/>
      <c r="F99" s="91"/>
      <c r="G99" s="46"/>
      <c r="H99" s="47"/>
      <c r="I99" s="36"/>
    </row>
    <row r="100" spans="1:9" x14ac:dyDescent="0.25">
      <c r="A100" s="37" t="s">
        <v>179</v>
      </c>
      <c r="B100" s="41" t="s">
        <v>78</v>
      </c>
      <c r="C100" s="34">
        <f>D100*32596*9</f>
        <v>61606.44</v>
      </c>
      <c r="D100" s="64">
        <v>0.21</v>
      </c>
      <c r="E100" s="34">
        <f>F100*9*32596</f>
        <v>61606.439999999995</v>
      </c>
      <c r="F100" s="64">
        <v>0.21</v>
      </c>
      <c r="G100" s="34">
        <f>C100-E100</f>
        <v>0</v>
      </c>
      <c r="H100" s="39">
        <f>D100-F100</f>
        <v>0</v>
      </c>
      <c r="I100" s="136"/>
    </row>
    <row r="101" spans="1:9" x14ac:dyDescent="0.25">
      <c r="A101" s="44" t="s">
        <v>162</v>
      </c>
      <c r="B101" s="45"/>
      <c r="C101" s="42"/>
      <c r="D101" s="90"/>
      <c r="E101" s="42"/>
      <c r="F101" s="90"/>
      <c r="G101" s="42"/>
      <c r="H101" s="43"/>
      <c r="I101" s="36"/>
    </row>
    <row r="102" spans="1:9" x14ac:dyDescent="0.25">
      <c r="A102" s="37" t="s">
        <v>180</v>
      </c>
      <c r="B102" s="41"/>
      <c r="C102" s="34">
        <f>D102*32596*9</f>
        <v>973968.48</v>
      </c>
      <c r="D102" s="55">
        <v>3.32</v>
      </c>
      <c r="E102" s="34">
        <f>F102*9*32596</f>
        <v>973968.48</v>
      </c>
      <c r="F102" s="55">
        <v>3.32</v>
      </c>
      <c r="G102" s="34">
        <f>C102-E102</f>
        <v>0</v>
      </c>
      <c r="H102" s="39">
        <f>D102-F102</f>
        <v>0</v>
      </c>
      <c r="I102" s="36"/>
    </row>
    <row r="103" spans="1:9" x14ac:dyDescent="0.25">
      <c r="A103" s="33" t="s">
        <v>128</v>
      </c>
      <c r="B103" s="27"/>
      <c r="C103" s="65"/>
      <c r="D103" s="69"/>
      <c r="E103" s="65"/>
      <c r="F103" s="69"/>
      <c r="G103" s="42"/>
      <c r="H103" s="43"/>
      <c r="I103" s="36"/>
    </row>
    <row r="104" spans="1:9" x14ac:dyDescent="0.25">
      <c r="A104" s="58" t="s">
        <v>157</v>
      </c>
      <c r="B104" s="41"/>
      <c r="C104" s="57">
        <f>C19+C29+C44+C48+C51+C62+C89+C93+C95+C97+C102+C100+C91</f>
        <v>8472352.3200000003</v>
      </c>
      <c r="D104" s="57">
        <f t="shared" ref="D104:F104" si="4">D19+D29+D44+D48+D51+D62+D89+D93+D95+D97+D102+D100+D91</f>
        <v>28.880000000000003</v>
      </c>
      <c r="E104" s="57">
        <f t="shared" si="4"/>
        <v>8414741.6999999974</v>
      </c>
      <c r="F104" s="57">
        <f t="shared" si="4"/>
        <v>28.680000000000003</v>
      </c>
      <c r="G104" s="34">
        <f>C104-E104</f>
        <v>57610.620000002906</v>
      </c>
      <c r="H104" s="39">
        <f>D104-F104</f>
        <v>0.19999999999999929</v>
      </c>
      <c r="I104" s="30"/>
    </row>
    <row r="105" spans="1:9" x14ac:dyDescent="0.25">
      <c r="A105" s="59" t="s">
        <v>158</v>
      </c>
      <c r="B105" s="45"/>
      <c r="C105" s="60"/>
      <c r="D105" s="61"/>
      <c r="E105" s="60"/>
      <c r="F105" s="61"/>
      <c r="G105" s="42"/>
      <c r="H105" s="43"/>
      <c r="I105" s="30"/>
    </row>
    <row r="106" spans="1:9" x14ac:dyDescent="0.25">
      <c r="A106" s="62" t="s">
        <v>130</v>
      </c>
      <c r="B106" s="27"/>
      <c r="C106" s="34">
        <f>C108+C113+C116+C111</f>
        <v>3182999.4</v>
      </c>
      <c r="D106" s="34">
        <f t="shared" ref="D106:F106" si="5">D108+D113+D116+D111</f>
        <v>10.850000000000001</v>
      </c>
      <c r="E106" s="34">
        <f t="shared" si="5"/>
        <v>2939069.72</v>
      </c>
      <c r="F106" s="34">
        <f t="shared" si="5"/>
        <v>10.02</v>
      </c>
      <c r="G106" s="57">
        <f>C106-E106</f>
        <v>243929.6799999997</v>
      </c>
      <c r="H106" s="39">
        <f>D106-F106</f>
        <v>0.83000000000000185</v>
      </c>
      <c r="I106" s="30"/>
    </row>
    <row r="107" spans="1:9" x14ac:dyDescent="0.25">
      <c r="A107" s="62"/>
      <c r="B107" s="27"/>
      <c r="C107" s="65"/>
      <c r="D107" s="63"/>
      <c r="E107" s="65"/>
      <c r="F107" s="63"/>
      <c r="G107" s="66"/>
      <c r="H107" s="35"/>
      <c r="I107" s="30"/>
    </row>
    <row r="108" spans="1:9" x14ac:dyDescent="0.25">
      <c r="A108" s="51" t="s">
        <v>131</v>
      </c>
      <c r="B108" s="41" t="s">
        <v>116</v>
      </c>
      <c r="C108" s="34">
        <f>D108*32596*9</f>
        <v>733410</v>
      </c>
      <c r="D108" s="79">
        <v>2.5</v>
      </c>
      <c r="E108" s="34">
        <v>480679.4</v>
      </c>
      <c r="F108" s="79">
        <v>1.64</v>
      </c>
      <c r="G108" s="138">
        <f>C108-E108</f>
        <v>252730.59999999998</v>
      </c>
      <c r="H108" s="67">
        <f>D108-F108</f>
        <v>0.8600000000000001</v>
      </c>
      <c r="I108" s="80"/>
    </row>
    <row r="109" spans="1:9" x14ac:dyDescent="0.25">
      <c r="A109" s="68" t="s">
        <v>101</v>
      </c>
      <c r="B109" s="27"/>
      <c r="C109" s="81"/>
      <c r="D109" s="82"/>
      <c r="E109" s="81"/>
      <c r="F109" s="82"/>
      <c r="G109" s="83"/>
      <c r="H109" s="70"/>
      <c r="I109" s="80"/>
    </row>
    <row r="110" spans="1:9" x14ac:dyDescent="0.25">
      <c r="A110" s="68" t="s">
        <v>115</v>
      </c>
      <c r="B110" s="27"/>
      <c r="C110" s="81"/>
      <c r="D110" s="82"/>
      <c r="E110" s="81"/>
      <c r="F110" s="82"/>
      <c r="G110" s="83"/>
      <c r="H110" s="70"/>
      <c r="I110" s="30"/>
    </row>
    <row r="111" spans="1:9" x14ac:dyDescent="0.25">
      <c r="A111" s="51" t="s">
        <v>185</v>
      </c>
      <c r="B111" s="41" t="s">
        <v>186</v>
      </c>
      <c r="C111" s="34">
        <f>D111*32596*9</f>
        <v>2062348.92</v>
      </c>
      <c r="D111" s="79">
        <v>7.03</v>
      </c>
      <c r="E111" s="34">
        <f>F111*9*32596</f>
        <v>2062348.9200000002</v>
      </c>
      <c r="F111" s="79">
        <v>7.03</v>
      </c>
      <c r="G111" s="138">
        <f>C111-E111</f>
        <v>0</v>
      </c>
      <c r="H111" s="67">
        <f>D111-F111</f>
        <v>0</v>
      </c>
      <c r="I111" s="30"/>
    </row>
    <row r="112" spans="1:9" x14ac:dyDescent="0.25">
      <c r="A112" s="145"/>
      <c r="B112" s="45" t="s">
        <v>187</v>
      </c>
      <c r="C112" s="85"/>
      <c r="D112" s="86"/>
      <c r="E112" s="85"/>
      <c r="F112" s="86"/>
      <c r="G112" s="87"/>
      <c r="H112" s="71"/>
      <c r="I112" s="30"/>
    </row>
    <row r="113" spans="1:9" x14ac:dyDescent="0.25">
      <c r="A113" s="51" t="s">
        <v>188</v>
      </c>
      <c r="B113" s="41" t="s">
        <v>186</v>
      </c>
      <c r="C113" s="34">
        <f>D113*32596*9</f>
        <v>193620.24</v>
      </c>
      <c r="D113" s="84">
        <v>0.66</v>
      </c>
      <c r="E113" s="34">
        <f>F113*9*32596</f>
        <v>137881.07999999999</v>
      </c>
      <c r="F113" s="84">
        <v>0.47</v>
      </c>
      <c r="G113" s="138">
        <f>C113-E113</f>
        <v>55739.16</v>
      </c>
      <c r="H113" s="67">
        <f>D113-F113</f>
        <v>0.19000000000000006</v>
      </c>
      <c r="I113" s="136"/>
    </row>
    <row r="114" spans="1:9" x14ac:dyDescent="0.25">
      <c r="A114" s="68" t="s">
        <v>129</v>
      </c>
      <c r="B114" s="45" t="s">
        <v>187</v>
      </c>
      <c r="C114" s="81"/>
      <c r="D114" s="82"/>
      <c r="E114" s="81"/>
      <c r="F114" s="82"/>
      <c r="G114" s="83"/>
      <c r="H114" s="70"/>
      <c r="I114" s="30"/>
    </row>
    <row r="115" spans="1:9" x14ac:dyDescent="0.25">
      <c r="A115" s="68" t="s">
        <v>189</v>
      </c>
      <c r="B115" s="27"/>
      <c r="C115" s="81"/>
      <c r="D115" s="82"/>
      <c r="E115" s="81"/>
      <c r="F115" s="82"/>
      <c r="G115" s="83"/>
      <c r="H115" s="70"/>
      <c r="I115" s="36"/>
    </row>
    <row r="116" spans="1:9" x14ac:dyDescent="0.25">
      <c r="A116" s="51" t="s">
        <v>190</v>
      </c>
      <c r="B116" s="41" t="s">
        <v>105</v>
      </c>
      <c r="C116" s="34">
        <f>D116*32596*9</f>
        <v>193620.24</v>
      </c>
      <c r="D116" s="79">
        <v>0.66</v>
      </c>
      <c r="E116" s="34">
        <f>F116*9*32596</f>
        <v>258160.32</v>
      </c>
      <c r="F116" s="79">
        <v>0.88</v>
      </c>
      <c r="G116" s="138">
        <f>C116-E116</f>
        <v>-64540.080000000016</v>
      </c>
      <c r="H116" s="67">
        <f>D116-F116</f>
        <v>-0.21999999999999997</v>
      </c>
      <c r="I116" s="30"/>
    </row>
    <row r="117" spans="1:9" x14ac:dyDescent="0.25">
      <c r="A117" s="68"/>
      <c r="B117" s="45"/>
      <c r="C117" s="85"/>
      <c r="D117" s="86"/>
      <c r="E117" s="85"/>
      <c r="F117" s="86"/>
      <c r="G117" s="87"/>
      <c r="H117" s="71"/>
      <c r="I117" s="30"/>
    </row>
    <row r="118" spans="1:9" x14ac:dyDescent="0.25">
      <c r="A118" s="37" t="s">
        <v>103</v>
      </c>
      <c r="B118" s="72"/>
      <c r="C118" s="34">
        <f>C104+C106</f>
        <v>11655351.720000001</v>
      </c>
      <c r="D118" s="55">
        <f>D104+D106</f>
        <v>39.730000000000004</v>
      </c>
      <c r="E118" s="34">
        <f>E104+E106</f>
        <v>11353811.419999998</v>
      </c>
      <c r="F118" s="55">
        <f>F104+F106</f>
        <v>38.700000000000003</v>
      </c>
      <c r="G118" s="57">
        <f>C118-E118</f>
        <v>301540.30000000261</v>
      </c>
      <c r="H118" s="39">
        <f>D118-F118</f>
        <v>1.0300000000000011</v>
      </c>
      <c r="I118" s="30"/>
    </row>
    <row r="119" spans="1:9" ht="15.75" thickBot="1" x14ac:dyDescent="0.3">
      <c r="A119" s="73" t="s">
        <v>159</v>
      </c>
      <c r="B119" s="74"/>
      <c r="C119" s="73"/>
      <c r="D119" s="75"/>
      <c r="E119" s="73"/>
      <c r="F119" s="75"/>
      <c r="G119" s="73"/>
      <c r="H119" s="76"/>
      <c r="I119" s="30"/>
    </row>
    <row r="120" spans="1:9" x14ac:dyDescent="0.25">
      <c r="A120" s="37" t="s">
        <v>197</v>
      </c>
      <c r="B120" s="72"/>
      <c r="C120" s="57">
        <v>0</v>
      </c>
      <c r="D120" s="55"/>
      <c r="E120" s="34">
        <v>23052</v>
      </c>
      <c r="F120" s="55"/>
      <c r="G120" s="57">
        <f>C120-E120</f>
        <v>-23052</v>
      </c>
      <c r="H120" s="39"/>
      <c r="I120" s="136"/>
    </row>
    <row r="121" spans="1:9" ht="15.75" thickBot="1" x14ac:dyDescent="0.3">
      <c r="A121" s="73" t="s">
        <v>198</v>
      </c>
      <c r="B121" s="74"/>
      <c r="C121" s="147"/>
      <c r="D121" s="75"/>
      <c r="E121" s="73"/>
      <c r="F121" s="75"/>
      <c r="G121" s="73"/>
      <c r="H121" s="76"/>
      <c r="I121" s="30"/>
    </row>
    <row r="122" spans="1:9" x14ac:dyDescent="0.25">
      <c r="A122" s="37" t="s">
        <v>169</v>
      </c>
      <c r="B122" s="72"/>
      <c r="C122" s="57">
        <f>C118+C120</f>
        <v>11655351.720000001</v>
      </c>
      <c r="D122" s="55"/>
      <c r="E122" s="34">
        <f>E118+E120</f>
        <v>11376863.419999998</v>
      </c>
      <c r="F122" s="55"/>
      <c r="G122" s="57">
        <f>C122-E122</f>
        <v>278488.30000000261</v>
      </c>
      <c r="H122" s="39"/>
      <c r="I122" s="30"/>
    </row>
    <row r="123" spans="1:9" ht="15.75" thickBot="1" x14ac:dyDescent="0.3">
      <c r="A123" s="73"/>
      <c r="B123" s="74"/>
      <c r="C123" s="73"/>
      <c r="D123" s="75"/>
      <c r="E123" s="73"/>
      <c r="F123" s="75"/>
      <c r="G123" s="73"/>
      <c r="H123" s="76"/>
      <c r="I123" s="30"/>
    </row>
    <row r="124" spans="1:9" x14ac:dyDescent="0.25">
      <c r="A124" s="2"/>
      <c r="B124" s="2"/>
      <c r="C124" s="2"/>
      <c r="D124" s="30"/>
      <c r="E124" s="2"/>
      <c r="F124" s="2"/>
      <c r="G124" s="2"/>
      <c r="H124" s="2"/>
      <c r="I124" s="30"/>
    </row>
    <row r="125" spans="1:9" ht="15.75" x14ac:dyDescent="0.25">
      <c r="A125" s="94" t="s">
        <v>171</v>
      </c>
      <c r="B125" s="94"/>
      <c r="C125" s="94"/>
      <c r="D125" s="30"/>
      <c r="E125" s="94"/>
      <c r="F125" s="94"/>
      <c r="G125" s="94"/>
      <c r="H125" s="94"/>
      <c r="I125" s="30"/>
    </row>
    <row r="126" spans="1:9" ht="15.75" x14ac:dyDescent="0.25">
      <c r="A126" s="94" t="s">
        <v>3</v>
      </c>
      <c r="B126" s="94"/>
      <c r="C126" s="94"/>
      <c r="D126" s="30"/>
      <c r="E126" s="94"/>
      <c r="F126" s="94"/>
      <c r="G126" s="126"/>
      <c r="H126" s="94"/>
      <c r="I126" s="94"/>
    </row>
    <row r="127" spans="1:9" x14ac:dyDescent="0.25">
      <c r="G127" s="113"/>
    </row>
    <row r="128" spans="1:9" x14ac:dyDescent="0.25">
      <c r="G128" s="113"/>
    </row>
    <row r="129" spans="5:20" x14ac:dyDescent="0.25">
      <c r="G129" s="113"/>
    </row>
    <row r="130" spans="5:20" x14ac:dyDescent="0.25"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</row>
    <row r="131" spans="5:20" x14ac:dyDescent="0.25">
      <c r="E131" s="139"/>
      <c r="F131" s="139"/>
      <c r="G131" s="140"/>
      <c r="H131" s="140"/>
      <c r="I131" s="140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</row>
    <row r="132" spans="5:20" x14ac:dyDescent="0.25">
      <c r="E132" s="140"/>
      <c r="F132" s="139"/>
      <c r="G132" s="140"/>
      <c r="H132" s="140"/>
      <c r="I132" s="140"/>
      <c r="J132" s="139"/>
      <c r="K132" s="141"/>
      <c r="L132" s="139"/>
      <c r="M132" s="139"/>
      <c r="N132" s="139"/>
      <c r="O132" s="139"/>
      <c r="P132" s="139"/>
      <c r="Q132" s="139"/>
      <c r="R132" s="139"/>
      <c r="S132" s="139"/>
      <c r="T132" s="139"/>
    </row>
    <row r="133" spans="5:20" x14ac:dyDescent="0.25">
      <c r="E133" s="140"/>
      <c r="F133" s="139"/>
      <c r="G133" s="140"/>
      <c r="H133" s="140"/>
      <c r="I133" s="140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</row>
    <row r="134" spans="5:20" x14ac:dyDescent="0.25">
      <c r="E134" s="139"/>
      <c r="F134" s="139"/>
      <c r="G134" s="140"/>
      <c r="H134" s="139"/>
      <c r="I134" s="140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</row>
    <row r="135" spans="5:20" x14ac:dyDescent="0.25">
      <c r="E135" s="139"/>
      <c r="F135" s="139"/>
      <c r="G135" s="139"/>
      <c r="H135" s="139"/>
      <c r="I135" s="140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</row>
    <row r="136" spans="5:20" x14ac:dyDescent="0.25">
      <c r="E136" s="139"/>
      <c r="F136" s="139"/>
      <c r="G136" s="139"/>
      <c r="H136" s="139"/>
      <c r="I136" s="140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</row>
    <row r="137" spans="5:20" x14ac:dyDescent="0.25">
      <c r="E137" s="139"/>
      <c r="F137" s="139"/>
      <c r="G137" s="143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</row>
    <row r="138" spans="5:20" x14ac:dyDescent="0.25">
      <c r="E138" s="139"/>
      <c r="F138" s="139"/>
      <c r="G138" s="140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</row>
    <row r="139" spans="5:20" x14ac:dyDescent="0.25">
      <c r="E139" s="139"/>
      <c r="F139" s="139"/>
      <c r="G139" s="140"/>
      <c r="H139" s="140"/>
      <c r="I139" s="140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</row>
    <row r="140" spans="5:20" x14ac:dyDescent="0.25">
      <c r="E140" s="139"/>
      <c r="F140" s="139"/>
      <c r="G140" s="140"/>
      <c r="H140" s="140"/>
      <c r="I140" s="140"/>
      <c r="J140" s="139"/>
      <c r="K140" s="141"/>
      <c r="L140" s="139"/>
      <c r="M140" s="139"/>
      <c r="N140" s="139"/>
      <c r="O140" s="139"/>
      <c r="P140" s="139"/>
      <c r="Q140" s="139"/>
      <c r="R140" s="139"/>
      <c r="S140" s="139"/>
      <c r="T140" s="139"/>
    </row>
    <row r="141" spans="5:20" x14ac:dyDescent="0.25">
      <c r="E141" s="139"/>
      <c r="F141" s="139"/>
      <c r="G141" s="140"/>
      <c r="H141" s="140"/>
      <c r="I141" s="140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</row>
    <row r="142" spans="5:20" x14ac:dyDescent="0.25">
      <c r="E142" s="139"/>
      <c r="F142" s="139"/>
      <c r="G142" s="140"/>
      <c r="H142" s="139"/>
      <c r="I142" s="140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</row>
    <row r="143" spans="5:20" x14ac:dyDescent="0.25"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</row>
    <row r="144" spans="5:20" x14ac:dyDescent="0.25">
      <c r="E144" s="139"/>
      <c r="F144" s="139"/>
      <c r="G144" s="139"/>
      <c r="H144" s="139"/>
      <c r="I144" s="139"/>
      <c r="J144" s="139"/>
      <c r="K144" s="141"/>
      <c r="L144" s="139"/>
      <c r="M144" s="139"/>
      <c r="N144" s="139"/>
      <c r="O144" s="139"/>
      <c r="P144" s="139"/>
      <c r="Q144" s="139"/>
      <c r="R144" s="139"/>
      <c r="S144" s="139"/>
      <c r="T144" s="139"/>
    </row>
    <row r="145" spans="5:20" x14ac:dyDescent="0.25"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</row>
    <row r="146" spans="5:20" x14ac:dyDescent="0.25">
      <c r="E146" s="139"/>
      <c r="F146" s="139"/>
      <c r="G146" s="140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</row>
    <row r="147" spans="5:20" x14ac:dyDescent="0.25">
      <c r="E147" s="139"/>
      <c r="F147" s="139"/>
      <c r="G147" s="140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</row>
    <row r="148" spans="5:20" x14ac:dyDescent="0.25">
      <c r="E148" s="139"/>
      <c r="F148" s="139"/>
      <c r="G148" s="140"/>
      <c r="H148" s="140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</row>
    <row r="149" spans="5:20" x14ac:dyDescent="0.25">
      <c r="E149" s="139"/>
      <c r="F149" s="139"/>
      <c r="G149" s="140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</row>
    <row r="150" spans="5:20" x14ac:dyDescent="0.25">
      <c r="E150" s="139"/>
      <c r="F150" s="139"/>
      <c r="G150" s="140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</row>
    <row r="151" spans="5:20" x14ac:dyDescent="0.25">
      <c r="E151" s="139"/>
      <c r="F151" s="139"/>
      <c r="G151" s="139"/>
      <c r="H151" s="139"/>
      <c r="I151" s="139"/>
      <c r="J151" s="139"/>
      <c r="K151" s="139"/>
      <c r="L151" s="142"/>
      <c r="M151" s="139"/>
      <c r="N151" s="139"/>
      <c r="O151" s="139"/>
      <c r="P151" s="139"/>
      <c r="Q151" s="139"/>
      <c r="R151" s="139"/>
      <c r="S151" s="139"/>
      <c r="T151" s="139"/>
    </row>
    <row r="152" spans="5:20" x14ac:dyDescent="0.25"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</row>
    <row r="153" spans="5:20" x14ac:dyDescent="0.25">
      <c r="E153" s="139"/>
      <c r="F153" s="139"/>
      <c r="G153" s="143"/>
      <c r="H153" s="139"/>
      <c r="I153" s="139"/>
      <c r="J153" s="139"/>
      <c r="K153" s="139"/>
      <c r="L153" s="142"/>
      <c r="M153" s="142"/>
      <c r="N153" s="142"/>
      <c r="O153" s="139"/>
      <c r="P153" s="139"/>
      <c r="Q153" s="139"/>
      <c r="R153" s="139"/>
      <c r="S153" s="139"/>
      <c r="T153" s="139"/>
    </row>
    <row r="154" spans="5:20" x14ac:dyDescent="0.25">
      <c r="E154" s="139"/>
      <c r="F154" s="139"/>
      <c r="G154" s="140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</row>
    <row r="155" spans="5:20" x14ac:dyDescent="0.25">
      <c r="E155" s="139"/>
      <c r="F155" s="139"/>
      <c r="G155" s="140"/>
      <c r="H155" s="139"/>
      <c r="I155" s="140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</row>
    <row r="156" spans="5:20" x14ac:dyDescent="0.25">
      <c r="E156" s="139"/>
      <c r="F156" s="139"/>
      <c r="G156" s="140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</row>
    <row r="157" spans="5:20" x14ac:dyDescent="0.25">
      <c r="E157" s="139"/>
      <c r="F157" s="139"/>
      <c r="G157" s="140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</row>
    <row r="158" spans="5:20" x14ac:dyDescent="0.25">
      <c r="E158" s="139"/>
      <c r="F158" s="139"/>
      <c r="G158" s="140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</row>
    <row r="159" spans="5:20" x14ac:dyDescent="0.25">
      <c r="E159" s="139"/>
      <c r="F159" s="139"/>
      <c r="G159" s="143"/>
      <c r="H159" s="139"/>
      <c r="I159" s="139"/>
      <c r="J159" s="139"/>
      <c r="K159" s="139"/>
      <c r="L159" s="139"/>
      <c r="M159" s="139"/>
      <c r="N159" s="139"/>
      <c r="O159" s="139"/>
      <c r="P159" s="143"/>
      <c r="Q159" s="140"/>
      <c r="R159" s="139"/>
      <c r="S159" s="139"/>
      <c r="T159" s="139"/>
    </row>
    <row r="160" spans="5:20" x14ac:dyDescent="0.25"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</row>
    <row r="161" spans="5:20" x14ac:dyDescent="0.25">
      <c r="E161" s="139"/>
      <c r="F161" s="139"/>
      <c r="G161" s="143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</row>
    <row r="162" spans="5:20" x14ac:dyDescent="0.25">
      <c r="E162" s="139"/>
      <c r="F162" s="139"/>
      <c r="G162" s="143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</row>
    <row r="163" spans="5:20" x14ac:dyDescent="0.25"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</row>
    <row r="164" spans="5:20" x14ac:dyDescent="0.25">
      <c r="E164" s="139"/>
      <c r="F164" s="139"/>
      <c r="G164" s="143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</row>
    <row r="165" spans="5:20" x14ac:dyDescent="0.25">
      <c r="E165" s="139"/>
      <c r="F165" s="139"/>
      <c r="G165" s="140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</row>
    <row r="166" spans="5:20" x14ac:dyDescent="0.25">
      <c r="E166" s="139"/>
      <c r="F166" s="139"/>
      <c r="G166" s="143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</row>
    <row r="167" spans="5:20" x14ac:dyDescent="0.25">
      <c r="E167" s="139"/>
      <c r="F167" s="139"/>
      <c r="G167" s="143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</row>
    <row r="168" spans="5:20" x14ac:dyDescent="0.25"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</row>
    <row r="169" spans="5:20" x14ac:dyDescent="0.25"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</row>
    <row r="170" spans="5:20" x14ac:dyDescent="0.25"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</row>
    <row r="171" spans="5:20" x14ac:dyDescent="0.25"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</row>
    <row r="172" spans="5:20" x14ac:dyDescent="0.25"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</row>
    <row r="173" spans="5:20" x14ac:dyDescent="0.25"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</row>
    <row r="174" spans="5:20" x14ac:dyDescent="0.25"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</row>
    <row r="175" spans="5:20" x14ac:dyDescent="0.25"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</row>
    <row r="176" spans="5:20" x14ac:dyDescent="0.25"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</row>
    <row r="177" spans="5:20" x14ac:dyDescent="0.25"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</row>
    <row r="178" spans="5:20" x14ac:dyDescent="0.25"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</row>
    <row r="179" spans="5:20" x14ac:dyDescent="0.25"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</row>
    <row r="180" spans="5:20" x14ac:dyDescent="0.25"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</row>
    <row r="181" spans="5:20" x14ac:dyDescent="0.25"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</row>
    <row r="182" spans="5:20" x14ac:dyDescent="0.25"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</row>
    <row r="183" spans="5:20" x14ac:dyDescent="0.25"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</row>
    <row r="184" spans="5:20" x14ac:dyDescent="0.25"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</row>
    <row r="185" spans="5:20" x14ac:dyDescent="0.25"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</row>
    <row r="186" spans="5:20" x14ac:dyDescent="0.25"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</row>
    <row r="187" spans="5:20" x14ac:dyDescent="0.25"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</row>
    <row r="188" spans="5:20" x14ac:dyDescent="0.25"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</row>
    <row r="189" spans="5:20" x14ac:dyDescent="0.25"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</row>
    <row r="190" spans="5:20" x14ac:dyDescent="0.25"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</row>
    <row r="191" spans="5:20" x14ac:dyDescent="0.25"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</row>
    <row r="192" spans="5:20" x14ac:dyDescent="0.25"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</row>
    <row r="193" spans="5:20" x14ac:dyDescent="0.25"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</row>
    <row r="194" spans="5:20" x14ac:dyDescent="0.25"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</row>
    <row r="195" spans="5:20" x14ac:dyDescent="0.25"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</row>
    <row r="196" spans="5:20" x14ac:dyDescent="0.25"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</row>
    <row r="197" spans="5:20" x14ac:dyDescent="0.25"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</row>
    <row r="198" spans="5:20" x14ac:dyDescent="0.25"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</row>
    <row r="199" spans="5:20" x14ac:dyDescent="0.25"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</row>
    <row r="200" spans="5:20" x14ac:dyDescent="0.25"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</row>
    <row r="201" spans="5:20" x14ac:dyDescent="0.25"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</row>
    <row r="202" spans="5:20" x14ac:dyDescent="0.25"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</row>
    <row r="203" spans="5:20" x14ac:dyDescent="0.25"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</row>
    <row r="204" spans="5:20" x14ac:dyDescent="0.25"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</row>
    <row r="205" spans="5:20" x14ac:dyDescent="0.25"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</row>
    <row r="206" spans="5:20" x14ac:dyDescent="0.25"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</row>
    <row r="207" spans="5:20" x14ac:dyDescent="0.25"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</row>
    <row r="208" spans="5:20" x14ac:dyDescent="0.25"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</row>
    <row r="209" spans="5:20" x14ac:dyDescent="0.25"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</row>
    <row r="210" spans="5:20" x14ac:dyDescent="0.25"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</row>
    <row r="211" spans="5:20" x14ac:dyDescent="0.25"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</row>
    <row r="212" spans="5:20" x14ac:dyDescent="0.25"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</row>
    <row r="213" spans="5:20" x14ac:dyDescent="0.25"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</row>
    <row r="214" spans="5:20" x14ac:dyDescent="0.25"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</row>
    <row r="215" spans="5:20" x14ac:dyDescent="0.25"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</row>
    <row r="216" spans="5:20" x14ac:dyDescent="0.25"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</row>
    <row r="217" spans="5:20" x14ac:dyDescent="0.25"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</row>
    <row r="218" spans="5:20" x14ac:dyDescent="0.25"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</row>
    <row r="219" spans="5:20" x14ac:dyDescent="0.25"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</row>
    <row r="220" spans="5:20" x14ac:dyDescent="0.25"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</row>
    <row r="221" spans="5:20" x14ac:dyDescent="0.25"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</row>
  </sheetData>
  <pageMargins left="0" right="0" top="0" bottom="0" header="0.31496062992125984" footer="0.31496062992125984"/>
  <pageSetup paperSize="9" scale="2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с 01.01.-31.03</vt:lpstr>
      <vt:lpstr>2019 с 01.04.-31.12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2023-08-03T08:47:23Z</dcterms:modified>
</cp:coreProperties>
</file>