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УК (отч)" sheetId="3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36" l="1"/>
  <c r="L23" i="36"/>
  <c r="L33" i="36"/>
  <c r="L39" i="36" s="1"/>
  <c r="M31" i="36"/>
  <c r="M28" i="36"/>
  <c r="L28" i="36"/>
  <c r="L31" i="36" s="1"/>
  <c r="M24" i="36"/>
  <c r="N24" i="36"/>
  <c r="L24" i="36"/>
  <c r="Y21" i="36"/>
  <c r="X21" i="36"/>
  <c r="W21" i="36"/>
  <c r="V21" i="36"/>
  <c r="T21" i="36"/>
  <c r="S21" i="36"/>
  <c r="R21" i="36"/>
  <c r="Q21" i="36"/>
  <c r="P21" i="36"/>
  <c r="O21" i="36"/>
  <c r="N21" i="36"/>
  <c r="M21" i="36"/>
  <c r="L21" i="36"/>
  <c r="U19" i="36"/>
  <c r="U17" i="36"/>
  <c r="U15" i="36"/>
  <c r="H117" i="36"/>
  <c r="C117" i="36"/>
  <c r="G117" i="36" s="1"/>
  <c r="H115" i="36"/>
  <c r="G115" i="36"/>
  <c r="C115" i="36"/>
  <c r="H113" i="36"/>
  <c r="C113" i="36"/>
  <c r="G113" i="36" s="1"/>
  <c r="H111" i="36"/>
  <c r="G111" i="36"/>
  <c r="C111" i="36"/>
  <c r="H108" i="36"/>
  <c r="C108" i="36"/>
  <c r="G108" i="36" s="1"/>
  <c r="F106" i="36"/>
  <c r="E106" i="36"/>
  <c r="D106" i="36"/>
  <c r="H106" i="36" s="1"/>
  <c r="C106" i="36"/>
  <c r="G106" i="36" s="1"/>
  <c r="H102" i="36"/>
  <c r="E102" i="36"/>
  <c r="C102" i="36"/>
  <c r="G102" i="36" s="1"/>
  <c r="H100" i="36"/>
  <c r="G100" i="36"/>
  <c r="C100" i="36"/>
  <c r="H98" i="36"/>
  <c r="E98" i="36"/>
  <c r="C98" i="36"/>
  <c r="G98" i="36" s="1"/>
  <c r="H95" i="36"/>
  <c r="E95" i="36"/>
  <c r="C95" i="36"/>
  <c r="G95" i="36" s="1"/>
  <c r="H93" i="36"/>
  <c r="C93" i="36"/>
  <c r="G93" i="36" s="1"/>
  <c r="H91" i="36"/>
  <c r="G91" i="36"/>
  <c r="C91" i="36"/>
  <c r="H89" i="36"/>
  <c r="C89" i="36"/>
  <c r="G89" i="36" s="1"/>
  <c r="H62" i="36"/>
  <c r="E62" i="36"/>
  <c r="C62" i="36"/>
  <c r="G62" i="36" s="1"/>
  <c r="H51" i="36"/>
  <c r="E51" i="36"/>
  <c r="C51" i="36"/>
  <c r="G51" i="36" s="1"/>
  <c r="H50" i="36"/>
  <c r="C50" i="36"/>
  <c r="G50" i="36" s="1"/>
  <c r="H49" i="36"/>
  <c r="E49" i="36"/>
  <c r="C49" i="36"/>
  <c r="G49" i="36" s="1"/>
  <c r="F48" i="36"/>
  <c r="F104" i="36" s="1"/>
  <c r="F120" i="36" s="1"/>
  <c r="E48" i="36"/>
  <c r="D48" i="36"/>
  <c r="D104" i="36" s="1"/>
  <c r="C48" i="36"/>
  <c r="G48" i="36" s="1"/>
  <c r="H44" i="36"/>
  <c r="E44" i="36"/>
  <c r="E104" i="36" s="1"/>
  <c r="E120" i="36" s="1"/>
  <c r="C44" i="36"/>
  <c r="G44" i="36" s="1"/>
  <c r="H29" i="36"/>
  <c r="E29" i="36"/>
  <c r="C29" i="36"/>
  <c r="G29" i="36" s="1"/>
  <c r="H19" i="36"/>
  <c r="E19" i="36"/>
  <c r="C19" i="36"/>
  <c r="B10" i="36"/>
  <c r="Z21" i="36" l="1"/>
  <c r="U21" i="36" s="1"/>
  <c r="N28" i="36"/>
  <c r="N31" i="36" s="1"/>
  <c r="C104" i="36"/>
  <c r="G19" i="36"/>
  <c r="H104" i="36"/>
  <c r="D120" i="36"/>
  <c r="H120" i="36" s="1"/>
  <c r="H48" i="36"/>
  <c r="C120" i="36" l="1"/>
  <c r="G120" i="36" s="1"/>
  <c r="G104" i="36"/>
</calcChain>
</file>

<file path=xl/sharedStrings.xml><?xml version="1.0" encoding="utf-8"?>
<sst xmlns="http://schemas.openxmlformats.org/spreadsheetml/2006/main" count="278" uniqueCount="195">
  <si>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</si>
  <si>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</si>
  <si>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</si>
  <si>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</si>
  <si>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</si>
  <si>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</si>
  <si>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</si>
  <si>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</si>
  <si>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</si>
  <si>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</si>
  <si>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</si>
  <si>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</si>
  <si>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</si>
  <si>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</si>
  <si>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</si>
  <si>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</si>
  <si>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</si>
  <si>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</si>
  <si>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</si>
  <si>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</si>
  <si>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</si>
  <si>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</si>
  <si>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</si>
  <si>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</si>
  <si>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</si>
  <si>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</si>
  <si>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</si>
  <si>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</si>
  <si>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</si>
  <si>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</si>
  <si>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</si>
  <si>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</si>
  <si>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</si>
  <si>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</si>
  <si>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</si>
  <si>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</si>
  <si>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</si>
  <si>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</si>
  <si>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</si>
  <si>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</si>
  <si>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</si>
  <si>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</si>
  <si>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</si>
  <si>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</si>
  <si>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</si>
  <si>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</si>
  <si>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</si>
  <si>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</si>
  <si>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</si>
  <si>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</si>
  <si>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</si>
  <si>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</si>
  <si>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</si>
  <si>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</si>
  <si>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</si>
  <si>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</si>
  <si>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</si>
  <si>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</si>
  <si>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</si>
  <si>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</si>
  <si>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</si>
  <si>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</si>
  <si>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</si>
  <si>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</si>
  <si>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</si>
  <si>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</si>
  <si>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</si>
  <si>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</si>
  <si>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</si>
  <si>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</si>
  <si>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</si>
  <si>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</si>
  <si>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</si>
  <si>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</si>
  <si>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</si>
  <si>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</si>
  <si>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</si>
  <si>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</si>
  <si>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</si>
  <si>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</si>
  <si>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</si>
  <si>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</si>
  <si>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</si>
  <si>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</si>
  <si>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</si>
  <si>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</si>
  <si>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</si>
  <si>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</si>
  <si>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</si>
  <si>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</si>
  <si>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</si>
  <si>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</si>
  <si>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</si>
  <si>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</si>
  <si>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</si>
  <si>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</si>
  <si>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</si>
  <si>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</si>
  <si>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</si>
  <si>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</si>
  <si>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</si>
  <si>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</si>
  <si>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</si>
  <si>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</si>
  <si>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</si>
  <si>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</si>
  <si>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</si>
  <si>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</si>
  <si>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</si>
  <si>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</si>
  <si>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</si>
  <si>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</si>
  <si>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</si>
  <si>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</si>
  <si>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</si>
  <si>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</si>
  <si>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</si>
  <si>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</si>
  <si>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</si>
  <si>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</si>
  <si>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</si>
  <si>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</si>
  <si>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</si>
  <si>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</si>
  <si>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</si>
  <si>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</si>
  <si>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</si>
  <si>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</si>
  <si>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</si>
  <si>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</si>
  <si>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</si>
  <si>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</si>
  <si>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</si>
  <si>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</si>
  <si>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</si>
  <si>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</si>
  <si>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</si>
  <si>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</si>
  <si>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</si>
  <si>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</si>
  <si>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</si>
  <si>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</si>
  <si>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</si>
  <si>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</si>
  <si>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</si>
  <si>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</si>
  <si>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</si>
  <si>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</si>
  <si>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</si>
  <si>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</si>
  <si>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</si>
  <si>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</si>
  <si>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</si>
  <si>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</si>
  <si>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</si>
  <si>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</si>
  <si>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 xml:space="preserve">   ДГУ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</si>
  <si>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</si>
  <si>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</si>
  <si>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</si>
  <si>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</si>
  <si>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</si>
  <si>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</si>
  <si>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</si>
  <si>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</si>
  <si>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</si>
  <si>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>13. Услуги и работы по управлению</t>
  </si>
  <si>
    <t xml:space="preserve">                     по многоквартирному дому, расположенному по адресу:  Красный Проспект, 311</t>
  </si>
  <si>
    <t>ХВ, пожаротушения</t>
  </si>
  <si>
    <t>11. Обслуживание ППА</t>
  </si>
  <si>
    <t xml:space="preserve">9. Содержание </t>
  </si>
  <si>
    <t>мелкий ремонт окон, дверей;</t>
  </si>
  <si>
    <t>Разовый сбор,</t>
  </si>
  <si>
    <t>в лифтах (2в/к)</t>
  </si>
  <si>
    <t>монтаж сис. в/н</t>
  </si>
  <si>
    <t>Поступления от размещения оборудован.связи</t>
  </si>
  <si>
    <t>Остаток д/с от размещения оборудования связи</t>
  </si>
  <si>
    <t xml:space="preserve">контейнерной площадки </t>
  </si>
  <si>
    <t>калитки</t>
  </si>
  <si>
    <t>4. Тех.обслуживание</t>
  </si>
  <si>
    <t>видеонаблюдения</t>
  </si>
  <si>
    <t xml:space="preserve">5. Обслуживание </t>
  </si>
  <si>
    <t xml:space="preserve">Текущий </t>
  </si>
  <si>
    <t>ремонт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</si>
  <si>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</si>
  <si>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</si>
  <si>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</si>
  <si>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31.12.24г.</t>
  </si>
  <si>
    <t>Оплачено  с 01.01.24 по 31.12.24г.</t>
  </si>
  <si>
    <t>Задолженность на 31.12.2024г.</t>
  </si>
  <si>
    <t>Остаток д/ср-в на 31.12.2024</t>
  </si>
  <si>
    <t>Приобретение и замена стекла армированного в дверях МОП пожарного выхода  (1 шт.) - Этаж № 6</t>
  </si>
  <si>
    <t>Приобретение и замена стекла армированного в дверях МОП пожарного выхода  (1 шт.) и двери МОП лифтового холла (1 шт.)</t>
  </si>
  <si>
    <t xml:space="preserve">Приобретение и замена стекла армированного в дверях МОП пожарного выхода  (2 шт.) 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</si>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</sst>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41" xfId="0" applyFont="1" applyBorder="1"/>
    <xf numFmtId="2" fontId="5" fillId="0" borderId="46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3" fillId="2" borderId="35" xfId="0" applyFont="1" applyFill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37" xfId="0" applyFont="1" applyBorder="1"/>
    <xf numFmtId="0" fontId="5" fillId="0" borderId="29" xfId="0" applyFont="1" applyBorder="1"/>
    <xf numFmtId="2" fontId="8" fillId="0" borderId="35" xfId="0" applyNumberFormat="1" applyFont="1" applyBorder="1"/>
    <xf numFmtId="0" fontId="3" fillId="0" borderId="2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2" fontId="3" fillId="2" borderId="35" xfId="0" applyNumberFormat="1" applyFont="1" applyFill="1" applyBorder="1"/>
    <xf numFmtId="0" fontId="4" fillId="0" borderId="35" xfId="0" applyFont="1" applyBorder="1"/>
    <xf numFmtId="2" fontId="4" fillId="2" borderId="35" xfId="0" applyNumberFormat="1" applyFont="1" applyFill="1" applyBorder="1"/>
    <xf numFmtId="2" fontId="6" fillId="0" borderId="21" xfId="0" applyNumberFormat="1" applyFont="1" applyBorder="1" applyAlignment="1">
      <alignment horizontal="center"/>
    </xf>
    <xf numFmtId="0" fontId="9" fillId="0" borderId="35" xfId="0" applyFont="1" applyBorder="1"/>
    <xf numFmtId="0" fontId="9" fillId="0" borderId="0" xfId="0" applyFont="1"/>
    <xf numFmtId="0" fontId="9" fillId="0" borderId="54" xfId="0" applyFont="1" applyBorder="1" applyAlignment="1">
      <alignment wrapText="1"/>
    </xf>
    <xf numFmtId="2" fontId="3" fillId="2" borderId="35" xfId="0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left"/>
    </xf>
    <xf numFmtId="0" fontId="5" fillId="0" borderId="54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55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57" xfId="0" applyFont="1" applyBorder="1"/>
    <xf numFmtId="0" fontId="5" fillId="0" borderId="0" xfId="0" applyFont="1" applyAlignment="1">
      <alignment horizontal="left"/>
    </xf>
    <xf numFmtId="0" fontId="6" fillId="0" borderId="27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0" xfId="0" applyFont="1" applyBorder="1"/>
    <xf numFmtId="0" fontId="5" fillId="0" borderId="7" xfId="0" applyFont="1" applyBorder="1" applyAlignment="1">
      <alignment horizontal="center"/>
    </xf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9" fillId="0" borderId="0" xfId="0" applyNumberFormat="1" applyFont="1"/>
    <xf numFmtId="0" fontId="5" fillId="0" borderId="33" xfId="0" applyFont="1" applyBorder="1"/>
    <xf numFmtId="0" fontId="5" fillId="0" borderId="37" xfId="0" applyFont="1" applyBorder="1"/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34" xfId="0" applyFont="1" applyBorder="1"/>
    <xf numFmtId="0" fontId="5" fillId="0" borderId="53" xfId="0" applyFont="1" applyBorder="1" applyAlignment="1">
      <alignment horizontal="center"/>
    </xf>
    <xf numFmtId="0" fontId="11" fillId="0" borderId="55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64" fontId="9" fillId="0" borderId="0" xfId="0" applyNumberFormat="1" applyFont="1"/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2" xfId="0" applyFont="1" applyBorder="1"/>
    <xf numFmtId="0" fontId="5" fillId="0" borderId="4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3" fillId="2" borderId="35" xfId="0" applyNumberFormat="1" applyFont="1" applyFill="1" applyBorder="1"/>
    <xf numFmtId="0" fontId="3" fillId="0" borderId="3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57" xfId="0" applyFont="1" applyBorder="1" applyAlignment="1">
      <alignment horizontal="right"/>
    </xf>
    <xf numFmtId="0" fontId="10" fillId="0" borderId="0" xfId="0" applyFont="1"/>
    <xf numFmtId="0" fontId="3" fillId="0" borderId="58" xfId="0" applyFont="1" applyBorder="1"/>
    <xf numFmtId="0" fontId="3" fillId="2" borderId="58" xfId="0" applyFont="1" applyFill="1" applyBorder="1"/>
    <xf numFmtId="0" fontId="7" fillId="0" borderId="58" xfId="0" applyFont="1" applyBorder="1"/>
    <xf numFmtId="0" fontId="4" fillId="0" borderId="58" xfId="0" applyFont="1" applyBorder="1"/>
    <xf numFmtId="0" fontId="12" fillId="0" borderId="56" xfId="0" applyFont="1" applyBorder="1" applyAlignment="1">
      <alignment wrapText="1"/>
    </xf>
    <xf numFmtId="0" fontId="9" fillId="0" borderId="56" xfId="0" applyFont="1" applyBorder="1"/>
    <xf numFmtId="2" fontId="3" fillId="2" borderId="59" xfId="0" applyNumberFormat="1" applyFont="1" applyFill="1" applyBorder="1"/>
    <xf numFmtId="2" fontId="3" fillId="0" borderId="59" xfId="0" applyNumberFormat="1" applyFont="1" applyBorder="1"/>
    <xf numFmtId="0" fontId="3" fillId="2" borderId="59" xfId="0" applyFont="1" applyFill="1" applyBorder="1"/>
    <xf numFmtId="0" fontId="9" fillId="0" borderId="59" xfId="0" applyFont="1" applyBorder="1"/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F165"/>
  <sheetViews>
    <sheetView tabSelected="1" topLeftCell="J1" zoomScaleNormal="100" workbookViewId="0">
      <selection activeCell="Z21" sqref="Z21"/>
    </sheetView>
  </sheetViews>
  <sheetFormatPr defaultColWidth="11.5703125" defaultRowHeight="15" x14ac:dyDescent="0.25"/>
  <cols>
    <col min="1" max="1" width="23.140625" style="110" customWidth="1"/>
    <col min="2" max="2" width="42.85546875" style="110" customWidth="1"/>
    <col min="3" max="3" width="11.85546875" style="110" bestFit="1" customWidth="1"/>
    <col min="4" max="4" width="11.28515625" style="110" customWidth="1"/>
    <col min="5" max="5" width="12.85546875" style="110" customWidth="1"/>
    <col min="6" max="6" width="12.140625" style="110" customWidth="1"/>
    <col min="7" max="7" width="11.7109375" style="110" customWidth="1"/>
    <col min="8" max="9" width="11.42578125" style="110" customWidth="1"/>
    <col min="10" max="10" width="4.42578125" style="110" customWidth="1"/>
    <col min="11" max="11" width="45.28515625" style="110" customWidth="1"/>
    <col min="12" max="15" width="14.85546875" style="110" customWidth="1"/>
    <col min="16" max="17" width="12.140625" style="110" customWidth="1"/>
    <col min="18" max="19" width="11.140625" style="110" customWidth="1"/>
    <col min="20" max="20" width="12.42578125" style="110" customWidth="1"/>
    <col min="21" max="21" width="13.42578125" style="110" customWidth="1"/>
    <col min="22" max="24" width="11.5703125" style="110"/>
    <col min="25" max="25" width="11.85546875" style="110" bestFit="1" customWidth="1"/>
    <col min="26" max="26" width="11.5703125" style="110"/>
    <col min="27" max="27" width="7.28515625" style="110" customWidth="1"/>
    <col min="28" max="31" width="9" style="110" customWidth="1"/>
    <col min="32" max="244" width="11.5703125" style="110"/>
    <col min="245" max="245" width="23.140625" style="110" customWidth="1"/>
    <col min="246" max="246" width="42.85546875" style="110" customWidth="1"/>
    <col min="247" max="247" width="11.5703125" style="110"/>
    <col min="248" max="248" width="11.28515625" style="110" customWidth="1"/>
    <col min="249" max="249" width="12.85546875" style="110" customWidth="1"/>
    <col min="250" max="250" width="12.140625" style="110" customWidth="1"/>
    <col min="251" max="251" width="11.7109375" style="110" customWidth="1"/>
    <col min="252" max="252" width="11.42578125" style="110" customWidth="1"/>
    <col min="253" max="253" width="12.7109375" style="110" customWidth="1"/>
    <col min="254" max="254" width="4.140625" style="110" customWidth="1"/>
    <col min="255" max="255" width="45.28515625" style="110" customWidth="1"/>
    <col min="256" max="256" width="14.85546875" style="110" customWidth="1"/>
    <col min="257" max="257" width="12.28515625" style="110" customWidth="1"/>
    <col min="258" max="259" width="11.140625" style="110" customWidth="1"/>
    <col min="260" max="260" width="12.42578125" style="110" customWidth="1"/>
    <col min="261" max="261" width="11.42578125" style="110" customWidth="1"/>
    <col min="262" max="262" width="13.5703125" style="110" customWidth="1"/>
    <col min="263" max="500" width="11.5703125" style="110"/>
    <col min="501" max="501" width="23.140625" style="110" customWidth="1"/>
    <col min="502" max="502" width="42.85546875" style="110" customWidth="1"/>
    <col min="503" max="503" width="11.5703125" style="110"/>
    <col min="504" max="504" width="11.28515625" style="110" customWidth="1"/>
    <col min="505" max="505" width="12.85546875" style="110" customWidth="1"/>
    <col min="506" max="506" width="12.140625" style="110" customWidth="1"/>
    <col min="507" max="507" width="11.7109375" style="110" customWidth="1"/>
    <col min="508" max="508" width="11.42578125" style="110" customWidth="1"/>
    <col min="509" max="509" width="12.7109375" style="110" customWidth="1"/>
    <col min="510" max="510" width="4.140625" style="110" customWidth="1"/>
    <col min="511" max="511" width="45.28515625" style="110" customWidth="1"/>
    <col min="512" max="512" width="14.85546875" style="110" customWidth="1"/>
    <col min="513" max="513" width="12.28515625" style="110" customWidth="1"/>
    <col min="514" max="515" width="11.140625" style="110" customWidth="1"/>
    <col min="516" max="516" width="12.42578125" style="110" customWidth="1"/>
    <col min="517" max="517" width="11.42578125" style="110" customWidth="1"/>
    <col min="518" max="518" width="13.5703125" style="110" customWidth="1"/>
    <col min="519" max="756" width="11.5703125" style="110"/>
    <col min="757" max="757" width="23.140625" style="110" customWidth="1"/>
    <col min="758" max="758" width="42.85546875" style="110" customWidth="1"/>
    <col min="759" max="759" width="11.5703125" style="110"/>
    <col min="760" max="760" width="11.28515625" style="110" customWidth="1"/>
    <col min="761" max="761" width="12.85546875" style="110" customWidth="1"/>
    <col min="762" max="762" width="12.140625" style="110" customWidth="1"/>
    <col min="763" max="763" width="11.7109375" style="110" customWidth="1"/>
    <col min="764" max="764" width="11.42578125" style="110" customWidth="1"/>
    <col min="765" max="765" width="12.7109375" style="110" customWidth="1"/>
    <col min="766" max="766" width="4.140625" style="110" customWidth="1"/>
    <col min="767" max="767" width="45.28515625" style="110" customWidth="1"/>
    <col min="768" max="768" width="14.85546875" style="110" customWidth="1"/>
    <col min="769" max="769" width="12.28515625" style="110" customWidth="1"/>
    <col min="770" max="771" width="11.140625" style="110" customWidth="1"/>
    <col min="772" max="772" width="12.42578125" style="110" customWidth="1"/>
    <col min="773" max="773" width="11.42578125" style="110" customWidth="1"/>
    <col min="774" max="774" width="13.5703125" style="110" customWidth="1"/>
    <col min="775" max="1012" width="11.5703125" style="110"/>
    <col min="1013" max="1013" width="23.140625" style="110" customWidth="1"/>
    <col min="1014" max="1014" width="42.85546875" style="110" customWidth="1"/>
    <col min="1015" max="1015" width="11.5703125" style="110"/>
    <col min="1016" max="1016" width="11.28515625" style="110" customWidth="1"/>
    <col min="1017" max="1017" width="12.85546875" style="110" customWidth="1"/>
    <col min="1018" max="1018" width="12.140625" style="110" customWidth="1"/>
    <col min="1019" max="1019" width="11.7109375" style="110" customWidth="1"/>
    <col min="1020" max="1020" width="11.42578125" style="110" customWidth="1"/>
    <col min="1021" max="1021" width="12.7109375" style="110" customWidth="1"/>
    <col min="1022" max="1022" width="4.140625" style="110" customWidth="1"/>
    <col min="1023" max="1023" width="45.28515625" style="110" customWidth="1"/>
    <col min="1024" max="1024" width="14.85546875" style="110" customWidth="1"/>
    <col min="1025" max="1025" width="12.28515625" style="110" customWidth="1"/>
    <col min="1026" max="1027" width="11.140625" style="110" customWidth="1"/>
    <col min="1028" max="1028" width="12.42578125" style="110" customWidth="1"/>
    <col min="1029" max="1029" width="11.42578125" style="110" customWidth="1"/>
    <col min="1030" max="1030" width="13.5703125" style="110" customWidth="1"/>
    <col min="1031" max="1268" width="11.5703125" style="110"/>
    <col min="1269" max="1269" width="23.140625" style="110" customWidth="1"/>
    <col min="1270" max="1270" width="42.85546875" style="110" customWidth="1"/>
    <col min="1271" max="1271" width="11.5703125" style="110"/>
    <col min="1272" max="1272" width="11.28515625" style="110" customWidth="1"/>
    <col min="1273" max="1273" width="12.85546875" style="110" customWidth="1"/>
    <col min="1274" max="1274" width="12.140625" style="110" customWidth="1"/>
    <col min="1275" max="1275" width="11.7109375" style="110" customWidth="1"/>
    <col min="1276" max="1276" width="11.42578125" style="110" customWidth="1"/>
    <col min="1277" max="1277" width="12.7109375" style="110" customWidth="1"/>
    <col min="1278" max="1278" width="4.140625" style="110" customWidth="1"/>
    <col min="1279" max="1279" width="45.28515625" style="110" customWidth="1"/>
    <col min="1280" max="1280" width="14.85546875" style="110" customWidth="1"/>
    <col min="1281" max="1281" width="12.28515625" style="110" customWidth="1"/>
    <col min="1282" max="1283" width="11.140625" style="110" customWidth="1"/>
    <col min="1284" max="1284" width="12.42578125" style="110" customWidth="1"/>
    <col min="1285" max="1285" width="11.42578125" style="110" customWidth="1"/>
    <col min="1286" max="1286" width="13.5703125" style="110" customWidth="1"/>
    <col min="1287" max="1524" width="11.5703125" style="110"/>
    <col min="1525" max="1525" width="23.140625" style="110" customWidth="1"/>
    <col min="1526" max="1526" width="42.85546875" style="110" customWidth="1"/>
    <col min="1527" max="1527" width="11.5703125" style="110"/>
    <col min="1528" max="1528" width="11.28515625" style="110" customWidth="1"/>
    <col min="1529" max="1529" width="12.85546875" style="110" customWidth="1"/>
    <col min="1530" max="1530" width="12.140625" style="110" customWidth="1"/>
    <col min="1531" max="1531" width="11.7109375" style="110" customWidth="1"/>
    <col min="1532" max="1532" width="11.42578125" style="110" customWidth="1"/>
    <col min="1533" max="1533" width="12.7109375" style="110" customWidth="1"/>
    <col min="1534" max="1534" width="4.140625" style="110" customWidth="1"/>
    <col min="1535" max="1535" width="45.28515625" style="110" customWidth="1"/>
    <col min="1536" max="1536" width="14.85546875" style="110" customWidth="1"/>
    <col min="1537" max="1537" width="12.28515625" style="110" customWidth="1"/>
    <col min="1538" max="1539" width="11.140625" style="110" customWidth="1"/>
    <col min="1540" max="1540" width="12.42578125" style="110" customWidth="1"/>
    <col min="1541" max="1541" width="11.42578125" style="110" customWidth="1"/>
    <col min="1542" max="1542" width="13.5703125" style="110" customWidth="1"/>
    <col min="1543" max="1780" width="11.5703125" style="110"/>
    <col min="1781" max="1781" width="23.140625" style="110" customWidth="1"/>
    <col min="1782" max="1782" width="42.85546875" style="110" customWidth="1"/>
    <col min="1783" max="1783" width="11.5703125" style="110"/>
    <col min="1784" max="1784" width="11.28515625" style="110" customWidth="1"/>
    <col min="1785" max="1785" width="12.85546875" style="110" customWidth="1"/>
    <col min="1786" max="1786" width="12.140625" style="110" customWidth="1"/>
    <col min="1787" max="1787" width="11.7109375" style="110" customWidth="1"/>
    <col min="1788" max="1788" width="11.42578125" style="110" customWidth="1"/>
    <col min="1789" max="1789" width="12.7109375" style="110" customWidth="1"/>
    <col min="1790" max="1790" width="4.140625" style="110" customWidth="1"/>
    <col min="1791" max="1791" width="45.28515625" style="110" customWidth="1"/>
    <col min="1792" max="1792" width="14.85546875" style="110" customWidth="1"/>
    <col min="1793" max="1793" width="12.28515625" style="110" customWidth="1"/>
    <col min="1794" max="1795" width="11.140625" style="110" customWidth="1"/>
    <col min="1796" max="1796" width="12.42578125" style="110" customWidth="1"/>
    <col min="1797" max="1797" width="11.42578125" style="110" customWidth="1"/>
    <col min="1798" max="1798" width="13.5703125" style="110" customWidth="1"/>
    <col min="1799" max="2036" width="11.5703125" style="110"/>
    <col min="2037" max="2037" width="23.140625" style="110" customWidth="1"/>
    <col min="2038" max="2038" width="42.85546875" style="110" customWidth="1"/>
    <col min="2039" max="2039" width="11.5703125" style="110"/>
    <col min="2040" max="2040" width="11.28515625" style="110" customWidth="1"/>
    <col min="2041" max="2041" width="12.85546875" style="110" customWidth="1"/>
    <col min="2042" max="2042" width="12.140625" style="110" customWidth="1"/>
    <col min="2043" max="2043" width="11.7109375" style="110" customWidth="1"/>
    <col min="2044" max="2044" width="11.42578125" style="110" customWidth="1"/>
    <col min="2045" max="2045" width="12.7109375" style="110" customWidth="1"/>
    <col min="2046" max="2046" width="4.140625" style="110" customWidth="1"/>
    <col min="2047" max="2047" width="45.28515625" style="110" customWidth="1"/>
    <col min="2048" max="2048" width="14.85546875" style="110" customWidth="1"/>
    <col min="2049" max="2049" width="12.28515625" style="110" customWidth="1"/>
    <col min="2050" max="2051" width="11.140625" style="110" customWidth="1"/>
    <col min="2052" max="2052" width="12.42578125" style="110" customWidth="1"/>
    <col min="2053" max="2053" width="11.42578125" style="110" customWidth="1"/>
    <col min="2054" max="2054" width="13.5703125" style="110" customWidth="1"/>
    <col min="2055" max="2292" width="11.5703125" style="110"/>
    <col min="2293" max="2293" width="23.140625" style="110" customWidth="1"/>
    <col min="2294" max="2294" width="42.85546875" style="110" customWidth="1"/>
    <col min="2295" max="2295" width="11.5703125" style="110"/>
    <col min="2296" max="2296" width="11.28515625" style="110" customWidth="1"/>
    <col min="2297" max="2297" width="12.85546875" style="110" customWidth="1"/>
    <col min="2298" max="2298" width="12.140625" style="110" customWidth="1"/>
    <col min="2299" max="2299" width="11.7109375" style="110" customWidth="1"/>
    <col min="2300" max="2300" width="11.42578125" style="110" customWidth="1"/>
    <col min="2301" max="2301" width="12.7109375" style="110" customWidth="1"/>
    <col min="2302" max="2302" width="4.140625" style="110" customWidth="1"/>
    <col min="2303" max="2303" width="45.28515625" style="110" customWidth="1"/>
    <col min="2304" max="2304" width="14.85546875" style="110" customWidth="1"/>
    <col min="2305" max="2305" width="12.28515625" style="110" customWidth="1"/>
    <col min="2306" max="2307" width="11.140625" style="110" customWidth="1"/>
    <col min="2308" max="2308" width="12.42578125" style="110" customWidth="1"/>
    <col min="2309" max="2309" width="11.42578125" style="110" customWidth="1"/>
    <col min="2310" max="2310" width="13.5703125" style="110" customWidth="1"/>
    <col min="2311" max="2548" width="11.5703125" style="110"/>
    <col min="2549" max="2549" width="23.140625" style="110" customWidth="1"/>
    <col min="2550" max="2550" width="42.85546875" style="110" customWidth="1"/>
    <col min="2551" max="2551" width="11.5703125" style="110"/>
    <col min="2552" max="2552" width="11.28515625" style="110" customWidth="1"/>
    <col min="2553" max="2553" width="12.85546875" style="110" customWidth="1"/>
    <col min="2554" max="2554" width="12.140625" style="110" customWidth="1"/>
    <col min="2555" max="2555" width="11.7109375" style="110" customWidth="1"/>
    <col min="2556" max="2556" width="11.42578125" style="110" customWidth="1"/>
    <col min="2557" max="2557" width="12.7109375" style="110" customWidth="1"/>
    <col min="2558" max="2558" width="4.140625" style="110" customWidth="1"/>
    <col min="2559" max="2559" width="45.28515625" style="110" customWidth="1"/>
    <col min="2560" max="2560" width="14.85546875" style="110" customWidth="1"/>
    <col min="2561" max="2561" width="12.28515625" style="110" customWidth="1"/>
    <col min="2562" max="2563" width="11.140625" style="110" customWidth="1"/>
    <col min="2564" max="2564" width="12.42578125" style="110" customWidth="1"/>
    <col min="2565" max="2565" width="11.42578125" style="110" customWidth="1"/>
    <col min="2566" max="2566" width="13.5703125" style="110" customWidth="1"/>
    <col min="2567" max="2804" width="11.5703125" style="110"/>
    <col min="2805" max="2805" width="23.140625" style="110" customWidth="1"/>
    <col min="2806" max="2806" width="42.85546875" style="110" customWidth="1"/>
    <col min="2807" max="2807" width="11.5703125" style="110"/>
    <col min="2808" max="2808" width="11.28515625" style="110" customWidth="1"/>
    <col min="2809" max="2809" width="12.85546875" style="110" customWidth="1"/>
    <col min="2810" max="2810" width="12.140625" style="110" customWidth="1"/>
    <col min="2811" max="2811" width="11.7109375" style="110" customWidth="1"/>
    <col min="2812" max="2812" width="11.42578125" style="110" customWidth="1"/>
    <col min="2813" max="2813" width="12.7109375" style="110" customWidth="1"/>
    <col min="2814" max="2814" width="4.140625" style="110" customWidth="1"/>
    <col min="2815" max="2815" width="45.28515625" style="110" customWidth="1"/>
    <col min="2816" max="2816" width="14.85546875" style="110" customWidth="1"/>
    <col min="2817" max="2817" width="12.28515625" style="110" customWidth="1"/>
    <col min="2818" max="2819" width="11.140625" style="110" customWidth="1"/>
    <col min="2820" max="2820" width="12.42578125" style="110" customWidth="1"/>
    <col min="2821" max="2821" width="11.42578125" style="110" customWidth="1"/>
    <col min="2822" max="2822" width="13.5703125" style="110" customWidth="1"/>
    <col min="2823" max="3060" width="11.5703125" style="110"/>
    <col min="3061" max="3061" width="23.140625" style="110" customWidth="1"/>
    <col min="3062" max="3062" width="42.85546875" style="110" customWidth="1"/>
    <col min="3063" max="3063" width="11.5703125" style="110"/>
    <col min="3064" max="3064" width="11.28515625" style="110" customWidth="1"/>
    <col min="3065" max="3065" width="12.85546875" style="110" customWidth="1"/>
    <col min="3066" max="3066" width="12.140625" style="110" customWidth="1"/>
    <col min="3067" max="3067" width="11.7109375" style="110" customWidth="1"/>
    <col min="3068" max="3068" width="11.42578125" style="110" customWidth="1"/>
    <col min="3069" max="3069" width="12.7109375" style="110" customWidth="1"/>
    <col min="3070" max="3070" width="4.140625" style="110" customWidth="1"/>
    <col min="3071" max="3071" width="45.28515625" style="110" customWidth="1"/>
    <col min="3072" max="3072" width="14.85546875" style="110" customWidth="1"/>
    <col min="3073" max="3073" width="12.28515625" style="110" customWidth="1"/>
    <col min="3074" max="3075" width="11.140625" style="110" customWidth="1"/>
    <col min="3076" max="3076" width="12.42578125" style="110" customWidth="1"/>
    <col min="3077" max="3077" width="11.42578125" style="110" customWidth="1"/>
    <col min="3078" max="3078" width="13.5703125" style="110" customWidth="1"/>
    <col min="3079" max="3316" width="11.5703125" style="110"/>
    <col min="3317" max="3317" width="23.140625" style="110" customWidth="1"/>
    <col min="3318" max="3318" width="42.85546875" style="110" customWidth="1"/>
    <col min="3319" max="3319" width="11.5703125" style="110"/>
    <col min="3320" max="3320" width="11.28515625" style="110" customWidth="1"/>
    <col min="3321" max="3321" width="12.85546875" style="110" customWidth="1"/>
    <col min="3322" max="3322" width="12.140625" style="110" customWidth="1"/>
    <col min="3323" max="3323" width="11.7109375" style="110" customWidth="1"/>
    <col min="3324" max="3324" width="11.42578125" style="110" customWidth="1"/>
    <col min="3325" max="3325" width="12.7109375" style="110" customWidth="1"/>
    <col min="3326" max="3326" width="4.140625" style="110" customWidth="1"/>
    <col min="3327" max="3327" width="45.28515625" style="110" customWidth="1"/>
    <col min="3328" max="3328" width="14.85546875" style="110" customWidth="1"/>
    <col min="3329" max="3329" width="12.28515625" style="110" customWidth="1"/>
    <col min="3330" max="3331" width="11.140625" style="110" customWidth="1"/>
    <col min="3332" max="3332" width="12.42578125" style="110" customWidth="1"/>
    <col min="3333" max="3333" width="11.42578125" style="110" customWidth="1"/>
    <col min="3334" max="3334" width="13.5703125" style="110" customWidth="1"/>
    <col min="3335" max="3572" width="11.5703125" style="110"/>
    <col min="3573" max="3573" width="23.140625" style="110" customWidth="1"/>
    <col min="3574" max="3574" width="42.85546875" style="110" customWidth="1"/>
    <col min="3575" max="3575" width="11.5703125" style="110"/>
    <col min="3576" max="3576" width="11.28515625" style="110" customWidth="1"/>
    <col min="3577" max="3577" width="12.85546875" style="110" customWidth="1"/>
    <col min="3578" max="3578" width="12.140625" style="110" customWidth="1"/>
    <col min="3579" max="3579" width="11.7109375" style="110" customWidth="1"/>
    <col min="3580" max="3580" width="11.42578125" style="110" customWidth="1"/>
    <col min="3581" max="3581" width="12.7109375" style="110" customWidth="1"/>
    <col min="3582" max="3582" width="4.140625" style="110" customWidth="1"/>
    <col min="3583" max="3583" width="45.28515625" style="110" customWidth="1"/>
    <col min="3584" max="3584" width="14.85546875" style="110" customWidth="1"/>
    <col min="3585" max="3585" width="12.28515625" style="110" customWidth="1"/>
    <col min="3586" max="3587" width="11.140625" style="110" customWidth="1"/>
    <col min="3588" max="3588" width="12.42578125" style="110" customWidth="1"/>
    <col min="3589" max="3589" width="11.42578125" style="110" customWidth="1"/>
    <col min="3590" max="3590" width="13.5703125" style="110" customWidth="1"/>
    <col min="3591" max="3828" width="11.5703125" style="110"/>
    <col min="3829" max="3829" width="23.140625" style="110" customWidth="1"/>
    <col min="3830" max="3830" width="42.85546875" style="110" customWidth="1"/>
    <col min="3831" max="3831" width="11.5703125" style="110"/>
    <col min="3832" max="3832" width="11.28515625" style="110" customWidth="1"/>
    <col min="3833" max="3833" width="12.85546875" style="110" customWidth="1"/>
    <col min="3834" max="3834" width="12.140625" style="110" customWidth="1"/>
    <col min="3835" max="3835" width="11.7109375" style="110" customWidth="1"/>
    <col min="3836" max="3836" width="11.42578125" style="110" customWidth="1"/>
    <col min="3837" max="3837" width="12.7109375" style="110" customWidth="1"/>
    <col min="3838" max="3838" width="4.140625" style="110" customWidth="1"/>
    <col min="3839" max="3839" width="45.28515625" style="110" customWidth="1"/>
    <col min="3840" max="3840" width="14.85546875" style="110" customWidth="1"/>
    <col min="3841" max="3841" width="12.28515625" style="110" customWidth="1"/>
    <col min="3842" max="3843" width="11.140625" style="110" customWidth="1"/>
    <col min="3844" max="3844" width="12.42578125" style="110" customWidth="1"/>
    <col min="3845" max="3845" width="11.42578125" style="110" customWidth="1"/>
    <col min="3846" max="3846" width="13.5703125" style="110" customWidth="1"/>
    <col min="3847" max="4084" width="11.5703125" style="110"/>
    <col min="4085" max="4085" width="23.140625" style="110" customWidth="1"/>
    <col min="4086" max="4086" width="42.85546875" style="110" customWidth="1"/>
    <col min="4087" max="4087" width="11.5703125" style="110"/>
    <col min="4088" max="4088" width="11.28515625" style="110" customWidth="1"/>
    <col min="4089" max="4089" width="12.85546875" style="110" customWidth="1"/>
    <col min="4090" max="4090" width="12.140625" style="110" customWidth="1"/>
    <col min="4091" max="4091" width="11.7109375" style="110" customWidth="1"/>
    <col min="4092" max="4092" width="11.42578125" style="110" customWidth="1"/>
    <col min="4093" max="4093" width="12.7109375" style="110" customWidth="1"/>
    <col min="4094" max="4094" width="4.140625" style="110" customWidth="1"/>
    <col min="4095" max="4095" width="45.28515625" style="110" customWidth="1"/>
    <col min="4096" max="4096" width="14.85546875" style="110" customWidth="1"/>
    <col min="4097" max="4097" width="12.28515625" style="110" customWidth="1"/>
    <col min="4098" max="4099" width="11.140625" style="110" customWidth="1"/>
    <col min="4100" max="4100" width="12.42578125" style="110" customWidth="1"/>
    <col min="4101" max="4101" width="11.42578125" style="110" customWidth="1"/>
    <col min="4102" max="4102" width="13.5703125" style="110" customWidth="1"/>
    <col min="4103" max="4340" width="11.5703125" style="110"/>
    <col min="4341" max="4341" width="23.140625" style="110" customWidth="1"/>
    <col min="4342" max="4342" width="42.85546875" style="110" customWidth="1"/>
    <col min="4343" max="4343" width="11.5703125" style="110"/>
    <col min="4344" max="4344" width="11.28515625" style="110" customWidth="1"/>
    <col min="4345" max="4345" width="12.85546875" style="110" customWidth="1"/>
    <col min="4346" max="4346" width="12.140625" style="110" customWidth="1"/>
    <col min="4347" max="4347" width="11.7109375" style="110" customWidth="1"/>
    <col min="4348" max="4348" width="11.42578125" style="110" customWidth="1"/>
    <col min="4349" max="4349" width="12.7109375" style="110" customWidth="1"/>
    <col min="4350" max="4350" width="4.140625" style="110" customWidth="1"/>
    <col min="4351" max="4351" width="45.28515625" style="110" customWidth="1"/>
    <col min="4352" max="4352" width="14.85546875" style="110" customWidth="1"/>
    <col min="4353" max="4353" width="12.28515625" style="110" customWidth="1"/>
    <col min="4354" max="4355" width="11.140625" style="110" customWidth="1"/>
    <col min="4356" max="4356" width="12.42578125" style="110" customWidth="1"/>
    <col min="4357" max="4357" width="11.42578125" style="110" customWidth="1"/>
    <col min="4358" max="4358" width="13.5703125" style="110" customWidth="1"/>
    <col min="4359" max="4596" width="11.5703125" style="110"/>
    <col min="4597" max="4597" width="23.140625" style="110" customWidth="1"/>
    <col min="4598" max="4598" width="42.85546875" style="110" customWidth="1"/>
    <col min="4599" max="4599" width="11.5703125" style="110"/>
    <col min="4600" max="4600" width="11.28515625" style="110" customWidth="1"/>
    <col min="4601" max="4601" width="12.85546875" style="110" customWidth="1"/>
    <col min="4602" max="4602" width="12.140625" style="110" customWidth="1"/>
    <col min="4603" max="4603" width="11.7109375" style="110" customWidth="1"/>
    <col min="4604" max="4604" width="11.42578125" style="110" customWidth="1"/>
    <col min="4605" max="4605" width="12.7109375" style="110" customWidth="1"/>
    <col min="4606" max="4606" width="4.140625" style="110" customWidth="1"/>
    <col min="4607" max="4607" width="45.28515625" style="110" customWidth="1"/>
    <col min="4608" max="4608" width="14.85546875" style="110" customWidth="1"/>
    <col min="4609" max="4609" width="12.28515625" style="110" customWidth="1"/>
    <col min="4610" max="4611" width="11.140625" style="110" customWidth="1"/>
    <col min="4612" max="4612" width="12.42578125" style="110" customWidth="1"/>
    <col min="4613" max="4613" width="11.42578125" style="110" customWidth="1"/>
    <col min="4614" max="4614" width="13.5703125" style="110" customWidth="1"/>
    <col min="4615" max="4852" width="11.5703125" style="110"/>
    <col min="4853" max="4853" width="23.140625" style="110" customWidth="1"/>
    <col min="4854" max="4854" width="42.85546875" style="110" customWidth="1"/>
    <col min="4855" max="4855" width="11.5703125" style="110"/>
    <col min="4856" max="4856" width="11.28515625" style="110" customWidth="1"/>
    <col min="4857" max="4857" width="12.85546875" style="110" customWidth="1"/>
    <col min="4858" max="4858" width="12.140625" style="110" customWidth="1"/>
    <col min="4859" max="4859" width="11.7109375" style="110" customWidth="1"/>
    <col min="4860" max="4860" width="11.42578125" style="110" customWidth="1"/>
    <col min="4861" max="4861" width="12.7109375" style="110" customWidth="1"/>
    <col min="4862" max="4862" width="4.140625" style="110" customWidth="1"/>
    <col min="4863" max="4863" width="45.28515625" style="110" customWidth="1"/>
    <col min="4864" max="4864" width="14.85546875" style="110" customWidth="1"/>
    <col min="4865" max="4865" width="12.28515625" style="110" customWidth="1"/>
    <col min="4866" max="4867" width="11.140625" style="110" customWidth="1"/>
    <col min="4868" max="4868" width="12.42578125" style="110" customWidth="1"/>
    <col min="4869" max="4869" width="11.42578125" style="110" customWidth="1"/>
    <col min="4870" max="4870" width="13.5703125" style="110" customWidth="1"/>
    <col min="4871" max="5108" width="11.5703125" style="110"/>
    <col min="5109" max="5109" width="23.140625" style="110" customWidth="1"/>
    <col min="5110" max="5110" width="42.85546875" style="110" customWidth="1"/>
    <col min="5111" max="5111" width="11.5703125" style="110"/>
    <col min="5112" max="5112" width="11.28515625" style="110" customWidth="1"/>
    <col min="5113" max="5113" width="12.85546875" style="110" customWidth="1"/>
    <col min="5114" max="5114" width="12.140625" style="110" customWidth="1"/>
    <col min="5115" max="5115" width="11.7109375" style="110" customWidth="1"/>
    <col min="5116" max="5116" width="11.42578125" style="110" customWidth="1"/>
    <col min="5117" max="5117" width="12.7109375" style="110" customWidth="1"/>
    <col min="5118" max="5118" width="4.140625" style="110" customWidth="1"/>
    <col min="5119" max="5119" width="45.28515625" style="110" customWidth="1"/>
    <col min="5120" max="5120" width="14.85546875" style="110" customWidth="1"/>
    <col min="5121" max="5121" width="12.28515625" style="110" customWidth="1"/>
    <col min="5122" max="5123" width="11.140625" style="110" customWidth="1"/>
    <col min="5124" max="5124" width="12.42578125" style="110" customWidth="1"/>
    <col min="5125" max="5125" width="11.42578125" style="110" customWidth="1"/>
    <col min="5126" max="5126" width="13.5703125" style="110" customWidth="1"/>
    <col min="5127" max="5364" width="11.5703125" style="110"/>
    <col min="5365" max="5365" width="23.140625" style="110" customWidth="1"/>
    <col min="5366" max="5366" width="42.85546875" style="110" customWidth="1"/>
    <col min="5367" max="5367" width="11.5703125" style="110"/>
    <col min="5368" max="5368" width="11.28515625" style="110" customWidth="1"/>
    <col min="5369" max="5369" width="12.85546875" style="110" customWidth="1"/>
    <col min="5370" max="5370" width="12.140625" style="110" customWidth="1"/>
    <col min="5371" max="5371" width="11.7109375" style="110" customWidth="1"/>
    <col min="5372" max="5372" width="11.42578125" style="110" customWidth="1"/>
    <col min="5373" max="5373" width="12.7109375" style="110" customWidth="1"/>
    <col min="5374" max="5374" width="4.140625" style="110" customWidth="1"/>
    <col min="5375" max="5375" width="45.28515625" style="110" customWidth="1"/>
    <col min="5376" max="5376" width="14.85546875" style="110" customWidth="1"/>
    <col min="5377" max="5377" width="12.28515625" style="110" customWidth="1"/>
    <col min="5378" max="5379" width="11.140625" style="110" customWidth="1"/>
    <col min="5380" max="5380" width="12.42578125" style="110" customWidth="1"/>
    <col min="5381" max="5381" width="11.42578125" style="110" customWidth="1"/>
    <col min="5382" max="5382" width="13.5703125" style="110" customWidth="1"/>
    <col min="5383" max="5620" width="11.5703125" style="110"/>
    <col min="5621" max="5621" width="23.140625" style="110" customWidth="1"/>
    <col min="5622" max="5622" width="42.85546875" style="110" customWidth="1"/>
    <col min="5623" max="5623" width="11.5703125" style="110"/>
    <col min="5624" max="5624" width="11.28515625" style="110" customWidth="1"/>
    <col min="5625" max="5625" width="12.85546875" style="110" customWidth="1"/>
    <col min="5626" max="5626" width="12.140625" style="110" customWidth="1"/>
    <col min="5627" max="5627" width="11.7109375" style="110" customWidth="1"/>
    <col min="5628" max="5628" width="11.42578125" style="110" customWidth="1"/>
    <col min="5629" max="5629" width="12.7109375" style="110" customWidth="1"/>
    <col min="5630" max="5630" width="4.140625" style="110" customWidth="1"/>
    <col min="5631" max="5631" width="45.28515625" style="110" customWidth="1"/>
    <col min="5632" max="5632" width="14.85546875" style="110" customWidth="1"/>
    <col min="5633" max="5633" width="12.28515625" style="110" customWidth="1"/>
    <col min="5634" max="5635" width="11.140625" style="110" customWidth="1"/>
    <col min="5636" max="5636" width="12.42578125" style="110" customWidth="1"/>
    <col min="5637" max="5637" width="11.42578125" style="110" customWidth="1"/>
    <col min="5638" max="5638" width="13.5703125" style="110" customWidth="1"/>
    <col min="5639" max="5876" width="11.5703125" style="110"/>
    <col min="5877" max="5877" width="23.140625" style="110" customWidth="1"/>
    <col min="5878" max="5878" width="42.85546875" style="110" customWidth="1"/>
    <col min="5879" max="5879" width="11.5703125" style="110"/>
    <col min="5880" max="5880" width="11.28515625" style="110" customWidth="1"/>
    <col min="5881" max="5881" width="12.85546875" style="110" customWidth="1"/>
    <col min="5882" max="5882" width="12.140625" style="110" customWidth="1"/>
    <col min="5883" max="5883" width="11.7109375" style="110" customWidth="1"/>
    <col min="5884" max="5884" width="11.42578125" style="110" customWidth="1"/>
    <col min="5885" max="5885" width="12.7109375" style="110" customWidth="1"/>
    <col min="5886" max="5886" width="4.140625" style="110" customWidth="1"/>
    <col min="5887" max="5887" width="45.28515625" style="110" customWidth="1"/>
    <col min="5888" max="5888" width="14.85546875" style="110" customWidth="1"/>
    <col min="5889" max="5889" width="12.28515625" style="110" customWidth="1"/>
    <col min="5890" max="5891" width="11.140625" style="110" customWidth="1"/>
    <col min="5892" max="5892" width="12.42578125" style="110" customWidth="1"/>
    <col min="5893" max="5893" width="11.42578125" style="110" customWidth="1"/>
    <col min="5894" max="5894" width="13.5703125" style="110" customWidth="1"/>
    <col min="5895" max="6132" width="11.5703125" style="110"/>
    <col min="6133" max="6133" width="23.140625" style="110" customWidth="1"/>
    <col min="6134" max="6134" width="42.85546875" style="110" customWidth="1"/>
    <col min="6135" max="6135" width="11.5703125" style="110"/>
    <col min="6136" max="6136" width="11.28515625" style="110" customWidth="1"/>
    <col min="6137" max="6137" width="12.85546875" style="110" customWidth="1"/>
    <col min="6138" max="6138" width="12.140625" style="110" customWidth="1"/>
    <col min="6139" max="6139" width="11.7109375" style="110" customWidth="1"/>
    <col min="6140" max="6140" width="11.42578125" style="110" customWidth="1"/>
    <col min="6141" max="6141" width="12.7109375" style="110" customWidth="1"/>
    <col min="6142" max="6142" width="4.140625" style="110" customWidth="1"/>
    <col min="6143" max="6143" width="45.28515625" style="110" customWidth="1"/>
    <col min="6144" max="6144" width="14.85546875" style="110" customWidth="1"/>
    <col min="6145" max="6145" width="12.28515625" style="110" customWidth="1"/>
    <col min="6146" max="6147" width="11.140625" style="110" customWidth="1"/>
    <col min="6148" max="6148" width="12.42578125" style="110" customWidth="1"/>
    <col min="6149" max="6149" width="11.42578125" style="110" customWidth="1"/>
    <col min="6150" max="6150" width="13.5703125" style="110" customWidth="1"/>
    <col min="6151" max="6388" width="11.5703125" style="110"/>
    <col min="6389" max="6389" width="23.140625" style="110" customWidth="1"/>
    <col min="6390" max="6390" width="42.85546875" style="110" customWidth="1"/>
    <col min="6391" max="6391" width="11.5703125" style="110"/>
    <col min="6392" max="6392" width="11.28515625" style="110" customWidth="1"/>
    <col min="6393" max="6393" width="12.85546875" style="110" customWidth="1"/>
    <col min="6394" max="6394" width="12.140625" style="110" customWidth="1"/>
    <col min="6395" max="6395" width="11.7109375" style="110" customWidth="1"/>
    <col min="6396" max="6396" width="11.42578125" style="110" customWidth="1"/>
    <col min="6397" max="6397" width="12.7109375" style="110" customWidth="1"/>
    <col min="6398" max="6398" width="4.140625" style="110" customWidth="1"/>
    <col min="6399" max="6399" width="45.28515625" style="110" customWidth="1"/>
    <col min="6400" max="6400" width="14.85546875" style="110" customWidth="1"/>
    <col min="6401" max="6401" width="12.28515625" style="110" customWidth="1"/>
    <col min="6402" max="6403" width="11.140625" style="110" customWidth="1"/>
    <col min="6404" max="6404" width="12.42578125" style="110" customWidth="1"/>
    <col min="6405" max="6405" width="11.42578125" style="110" customWidth="1"/>
    <col min="6406" max="6406" width="13.5703125" style="110" customWidth="1"/>
    <col min="6407" max="6644" width="11.5703125" style="110"/>
    <col min="6645" max="6645" width="23.140625" style="110" customWidth="1"/>
    <col min="6646" max="6646" width="42.85546875" style="110" customWidth="1"/>
    <col min="6647" max="6647" width="11.5703125" style="110"/>
    <col min="6648" max="6648" width="11.28515625" style="110" customWidth="1"/>
    <col min="6649" max="6649" width="12.85546875" style="110" customWidth="1"/>
    <col min="6650" max="6650" width="12.140625" style="110" customWidth="1"/>
    <col min="6651" max="6651" width="11.7109375" style="110" customWidth="1"/>
    <col min="6652" max="6652" width="11.42578125" style="110" customWidth="1"/>
    <col min="6653" max="6653" width="12.7109375" style="110" customWidth="1"/>
    <col min="6654" max="6654" width="4.140625" style="110" customWidth="1"/>
    <col min="6655" max="6655" width="45.28515625" style="110" customWidth="1"/>
    <col min="6656" max="6656" width="14.85546875" style="110" customWidth="1"/>
    <col min="6657" max="6657" width="12.28515625" style="110" customWidth="1"/>
    <col min="6658" max="6659" width="11.140625" style="110" customWidth="1"/>
    <col min="6660" max="6660" width="12.42578125" style="110" customWidth="1"/>
    <col min="6661" max="6661" width="11.42578125" style="110" customWidth="1"/>
    <col min="6662" max="6662" width="13.5703125" style="110" customWidth="1"/>
    <col min="6663" max="6900" width="11.5703125" style="110"/>
    <col min="6901" max="6901" width="23.140625" style="110" customWidth="1"/>
    <col min="6902" max="6902" width="42.85546875" style="110" customWidth="1"/>
    <col min="6903" max="6903" width="11.5703125" style="110"/>
    <col min="6904" max="6904" width="11.28515625" style="110" customWidth="1"/>
    <col min="6905" max="6905" width="12.85546875" style="110" customWidth="1"/>
    <col min="6906" max="6906" width="12.140625" style="110" customWidth="1"/>
    <col min="6907" max="6907" width="11.7109375" style="110" customWidth="1"/>
    <col min="6908" max="6908" width="11.42578125" style="110" customWidth="1"/>
    <col min="6909" max="6909" width="12.7109375" style="110" customWidth="1"/>
    <col min="6910" max="6910" width="4.140625" style="110" customWidth="1"/>
    <col min="6911" max="6911" width="45.28515625" style="110" customWidth="1"/>
    <col min="6912" max="6912" width="14.85546875" style="110" customWidth="1"/>
    <col min="6913" max="6913" width="12.28515625" style="110" customWidth="1"/>
    <col min="6914" max="6915" width="11.140625" style="110" customWidth="1"/>
    <col min="6916" max="6916" width="12.42578125" style="110" customWidth="1"/>
    <col min="6917" max="6917" width="11.42578125" style="110" customWidth="1"/>
    <col min="6918" max="6918" width="13.5703125" style="110" customWidth="1"/>
    <col min="6919" max="7156" width="11.5703125" style="110"/>
    <col min="7157" max="7157" width="23.140625" style="110" customWidth="1"/>
    <col min="7158" max="7158" width="42.85546875" style="110" customWidth="1"/>
    <col min="7159" max="7159" width="11.5703125" style="110"/>
    <col min="7160" max="7160" width="11.28515625" style="110" customWidth="1"/>
    <col min="7161" max="7161" width="12.85546875" style="110" customWidth="1"/>
    <col min="7162" max="7162" width="12.140625" style="110" customWidth="1"/>
    <col min="7163" max="7163" width="11.7109375" style="110" customWidth="1"/>
    <col min="7164" max="7164" width="11.42578125" style="110" customWidth="1"/>
    <col min="7165" max="7165" width="12.7109375" style="110" customWidth="1"/>
    <col min="7166" max="7166" width="4.140625" style="110" customWidth="1"/>
    <col min="7167" max="7167" width="45.28515625" style="110" customWidth="1"/>
    <col min="7168" max="7168" width="14.85546875" style="110" customWidth="1"/>
    <col min="7169" max="7169" width="12.28515625" style="110" customWidth="1"/>
    <col min="7170" max="7171" width="11.140625" style="110" customWidth="1"/>
    <col min="7172" max="7172" width="12.42578125" style="110" customWidth="1"/>
    <col min="7173" max="7173" width="11.42578125" style="110" customWidth="1"/>
    <col min="7174" max="7174" width="13.5703125" style="110" customWidth="1"/>
    <col min="7175" max="7412" width="11.5703125" style="110"/>
    <col min="7413" max="7413" width="23.140625" style="110" customWidth="1"/>
    <col min="7414" max="7414" width="42.85546875" style="110" customWidth="1"/>
    <col min="7415" max="7415" width="11.5703125" style="110"/>
    <col min="7416" max="7416" width="11.28515625" style="110" customWidth="1"/>
    <col min="7417" max="7417" width="12.85546875" style="110" customWidth="1"/>
    <col min="7418" max="7418" width="12.140625" style="110" customWidth="1"/>
    <col min="7419" max="7419" width="11.7109375" style="110" customWidth="1"/>
    <col min="7420" max="7420" width="11.42578125" style="110" customWidth="1"/>
    <col min="7421" max="7421" width="12.7109375" style="110" customWidth="1"/>
    <col min="7422" max="7422" width="4.140625" style="110" customWidth="1"/>
    <col min="7423" max="7423" width="45.28515625" style="110" customWidth="1"/>
    <col min="7424" max="7424" width="14.85546875" style="110" customWidth="1"/>
    <col min="7425" max="7425" width="12.28515625" style="110" customWidth="1"/>
    <col min="7426" max="7427" width="11.140625" style="110" customWidth="1"/>
    <col min="7428" max="7428" width="12.42578125" style="110" customWidth="1"/>
    <col min="7429" max="7429" width="11.42578125" style="110" customWidth="1"/>
    <col min="7430" max="7430" width="13.5703125" style="110" customWidth="1"/>
    <col min="7431" max="7668" width="11.5703125" style="110"/>
    <col min="7669" max="7669" width="23.140625" style="110" customWidth="1"/>
    <col min="7670" max="7670" width="42.85546875" style="110" customWidth="1"/>
    <col min="7671" max="7671" width="11.5703125" style="110"/>
    <col min="7672" max="7672" width="11.28515625" style="110" customWidth="1"/>
    <col min="7673" max="7673" width="12.85546875" style="110" customWidth="1"/>
    <col min="7674" max="7674" width="12.140625" style="110" customWidth="1"/>
    <col min="7675" max="7675" width="11.7109375" style="110" customWidth="1"/>
    <col min="7676" max="7676" width="11.42578125" style="110" customWidth="1"/>
    <col min="7677" max="7677" width="12.7109375" style="110" customWidth="1"/>
    <col min="7678" max="7678" width="4.140625" style="110" customWidth="1"/>
    <col min="7679" max="7679" width="45.28515625" style="110" customWidth="1"/>
    <col min="7680" max="7680" width="14.85546875" style="110" customWidth="1"/>
    <col min="7681" max="7681" width="12.28515625" style="110" customWidth="1"/>
    <col min="7682" max="7683" width="11.140625" style="110" customWidth="1"/>
    <col min="7684" max="7684" width="12.42578125" style="110" customWidth="1"/>
    <col min="7685" max="7685" width="11.42578125" style="110" customWidth="1"/>
    <col min="7686" max="7686" width="13.5703125" style="110" customWidth="1"/>
    <col min="7687" max="7924" width="11.5703125" style="110"/>
    <col min="7925" max="7925" width="23.140625" style="110" customWidth="1"/>
    <col min="7926" max="7926" width="42.85546875" style="110" customWidth="1"/>
    <col min="7927" max="7927" width="11.5703125" style="110"/>
    <col min="7928" max="7928" width="11.28515625" style="110" customWidth="1"/>
    <col min="7929" max="7929" width="12.85546875" style="110" customWidth="1"/>
    <col min="7930" max="7930" width="12.140625" style="110" customWidth="1"/>
    <col min="7931" max="7931" width="11.7109375" style="110" customWidth="1"/>
    <col min="7932" max="7932" width="11.42578125" style="110" customWidth="1"/>
    <col min="7933" max="7933" width="12.7109375" style="110" customWidth="1"/>
    <col min="7934" max="7934" width="4.140625" style="110" customWidth="1"/>
    <col min="7935" max="7935" width="45.28515625" style="110" customWidth="1"/>
    <col min="7936" max="7936" width="14.85546875" style="110" customWidth="1"/>
    <col min="7937" max="7937" width="12.28515625" style="110" customWidth="1"/>
    <col min="7938" max="7939" width="11.140625" style="110" customWidth="1"/>
    <col min="7940" max="7940" width="12.42578125" style="110" customWidth="1"/>
    <col min="7941" max="7941" width="11.42578125" style="110" customWidth="1"/>
    <col min="7942" max="7942" width="13.5703125" style="110" customWidth="1"/>
    <col min="7943" max="8180" width="11.5703125" style="110"/>
    <col min="8181" max="8181" width="23.140625" style="110" customWidth="1"/>
    <col min="8182" max="8182" width="42.85546875" style="110" customWidth="1"/>
    <col min="8183" max="8183" width="11.5703125" style="110"/>
    <col min="8184" max="8184" width="11.28515625" style="110" customWidth="1"/>
    <col min="8185" max="8185" width="12.85546875" style="110" customWidth="1"/>
    <col min="8186" max="8186" width="12.140625" style="110" customWidth="1"/>
    <col min="8187" max="8187" width="11.7109375" style="110" customWidth="1"/>
    <col min="8188" max="8188" width="11.42578125" style="110" customWidth="1"/>
    <col min="8189" max="8189" width="12.7109375" style="110" customWidth="1"/>
    <col min="8190" max="8190" width="4.140625" style="110" customWidth="1"/>
    <col min="8191" max="8191" width="45.28515625" style="110" customWidth="1"/>
    <col min="8192" max="8192" width="14.85546875" style="110" customWidth="1"/>
    <col min="8193" max="8193" width="12.28515625" style="110" customWidth="1"/>
    <col min="8194" max="8195" width="11.140625" style="110" customWidth="1"/>
    <col min="8196" max="8196" width="12.42578125" style="110" customWidth="1"/>
    <col min="8197" max="8197" width="11.42578125" style="110" customWidth="1"/>
    <col min="8198" max="8198" width="13.5703125" style="110" customWidth="1"/>
    <col min="8199" max="8436" width="11.5703125" style="110"/>
    <col min="8437" max="8437" width="23.140625" style="110" customWidth="1"/>
    <col min="8438" max="8438" width="42.85546875" style="110" customWidth="1"/>
    <col min="8439" max="8439" width="11.5703125" style="110"/>
    <col min="8440" max="8440" width="11.28515625" style="110" customWidth="1"/>
    <col min="8441" max="8441" width="12.85546875" style="110" customWidth="1"/>
    <col min="8442" max="8442" width="12.140625" style="110" customWidth="1"/>
    <col min="8443" max="8443" width="11.7109375" style="110" customWidth="1"/>
    <col min="8444" max="8444" width="11.42578125" style="110" customWidth="1"/>
    <col min="8445" max="8445" width="12.7109375" style="110" customWidth="1"/>
    <col min="8446" max="8446" width="4.140625" style="110" customWidth="1"/>
    <col min="8447" max="8447" width="45.28515625" style="110" customWidth="1"/>
    <col min="8448" max="8448" width="14.85546875" style="110" customWidth="1"/>
    <col min="8449" max="8449" width="12.28515625" style="110" customWidth="1"/>
    <col min="8450" max="8451" width="11.140625" style="110" customWidth="1"/>
    <col min="8452" max="8452" width="12.42578125" style="110" customWidth="1"/>
    <col min="8453" max="8453" width="11.42578125" style="110" customWidth="1"/>
    <col min="8454" max="8454" width="13.5703125" style="110" customWidth="1"/>
    <col min="8455" max="8692" width="11.5703125" style="110"/>
    <col min="8693" max="8693" width="23.140625" style="110" customWidth="1"/>
    <col min="8694" max="8694" width="42.85546875" style="110" customWidth="1"/>
    <col min="8695" max="8695" width="11.5703125" style="110"/>
    <col min="8696" max="8696" width="11.28515625" style="110" customWidth="1"/>
    <col min="8697" max="8697" width="12.85546875" style="110" customWidth="1"/>
    <col min="8698" max="8698" width="12.140625" style="110" customWidth="1"/>
    <col min="8699" max="8699" width="11.7109375" style="110" customWidth="1"/>
    <col min="8700" max="8700" width="11.42578125" style="110" customWidth="1"/>
    <col min="8701" max="8701" width="12.7109375" style="110" customWidth="1"/>
    <col min="8702" max="8702" width="4.140625" style="110" customWidth="1"/>
    <col min="8703" max="8703" width="45.28515625" style="110" customWidth="1"/>
    <col min="8704" max="8704" width="14.85546875" style="110" customWidth="1"/>
    <col min="8705" max="8705" width="12.28515625" style="110" customWidth="1"/>
    <col min="8706" max="8707" width="11.140625" style="110" customWidth="1"/>
    <col min="8708" max="8708" width="12.42578125" style="110" customWidth="1"/>
    <col min="8709" max="8709" width="11.42578125" style="110" customWidth="1"/>
    <col min="8710" max="8710" width="13.5703125" style="110" customWidth="1"/>
    <col min="8711" max="8948" width="11.5703125" style="110"/>
    <col min="8949" max="8949" width="23.140625" style="110" customWidth="1"/>
    <col min="8950" max="8950" width="42.85546875" style="110" customWidth="1"/>
    <col min="8951" max="8951" width="11.5703125" style="110"/>
    <col min="8952" max="8952" width="11.28515625" style="110" customWidth="1"/>
    <col min="8953" max="8953" width="12.85546875" style="110" customWidth="1"/>
    <col min="8954" max="8954" width="12.140625" style="110" customWidth="1"/>
    <col min="8955" max="8955" width="11.7109375" style="110" customWidth="1"/>
    <col min="8956" max="8956" width="11.42578125" style="110" customWidth="1"/>
    <col min="8957" max="8957" width="12.7109375" style="110" customWidth="1"/>
    <col min="8958" max="8958" width="4.140625" style="110" customWidth="1"/>
    <col min="8959" max="8959" width="45.28515625" style="110" customWidth="1"/>
    <col min="8960" max="8960" width="14.85546875" style="110" customWidth="1"/>
    <col min="8961" max="8961" width="12.28515625" style="110" customWidth="1"/>
    <col min="8962" max="8963" width="11.140625" style="110" customWidth="1"/>
    <col min="8964" max="8964" width="12.42578125" style="110" customWidth="1"/>
    <col min="8965" max="8965" width="11.42578125" style="110" customWidth="1"/>
    <col min="8966" max="8966" width="13.5703125" style="110" customWidth="1"/>
    <col min="8967" max="9204" width="11.5703125" style="110"/>
    <col min="9205" max="9205" width="23.140625" style="110" customWidth="1"/>
    <col min="9206" max="9206" width="42.85546875" style="110" customWidth="1"/>
    <col min="9207" max="9207" width="11.5703125" style="110"/>
    <col min="9208" max="9208" width="11.28515625" style="110" customWidth="1"/>
    <col min="9209" max="9209" width="12.85546875" style="110" customWidth="1"/>
    <col min="9210" max="9210" width="12.140625" style="110" customWidth="1"/>
    <col min="9211" max="9211" width="11.7109375" style="110" customWidth="1"/>
    <col min="9212" max="9212" width="11.42578125" style="110" customWidth="1"/>
    <col min="9213" max="9213" width="12.7109375" style="110" customWidth="1"/>
    <col min="9214" max="9214" width="4.140625" style="110" customWidth="1"/>
    <col min="9215" max="9215" width="45.28515625" style="110" customWidth="1"/>
    <col min="9216" max="9216" width="14.85546875" style="110" customWidth="1"/>
    <col min="9217" max="9217" width="12.28515625" style="110" customWidth="1"/>
    <col min="9218" max="9219" width="11.140625" style="110" customWidth="1"/>
    <col min="9220" max="9220" width="12.42578125" style="110" customWidth="1"/>
    <col min="9221" max="9221" width="11.42578125" style="110" customWidth="1"/>
    <col min="9222" max="9222" width="13.5703125" style="110" customWidth="1"/>
    <col min="9223" max="9460" width="11.5703125" style="110"/>
    <col min="9461" max="9461" width="23.140625" style="110" customWidth="1"/>
    <col min="9462" max="9462" width="42.85546875" style="110" customWidth="1"/>
    <col min="9463" max="9463" width="11.5703125" style="110"/>
    <col min="9464" max="9464" width="11.28515625" style="110" customWidth="1"/>
    <col min="9465" max="9465" width="12.85546875" style="110" customWidth="1"/>
    <col min="9466" max="9466" width="12.140625" style="110" customWidth="1"/>
    <col min="9467" max="9467" width="11.7109375" style="110" customWidth="1"/>
    <col min="9468" max="9468" width="11.42578125" style="110" customWidth="1"/>
    <col min="9469" max="9469" width="12.7109375" style="110" customWidth="1"/>
    <col min="9470" max="9470" width="4.140625" style="110" customWidth="1"/>
    <col min="9471" max="9471" width="45.28515625" style="110" customWidth="1"/>
    <col min="9472" max="9472" width="14.85546875" style="110" customWidth="1"/>
    <col min="9473" max="9473" width="12.28515625" style="110" customWidth="1"/>
    <col min="9474" max="9475" width="11.140625" style="110" customWidth="1"/>
    <col min="9476" max="9476" width="12.42578125" style="110" customWidth="1"/>
    <col min="9477" max="9477" width="11.42578125" style="110" customWidth="1"/>
    <col min="9478" max="9478" width="13.5703125" style="110" customWidth="1"/>
    <col min="9479" max="9716" width="11.5703125" style="110"/>
    <col min="9717" max="9717" width="23.140625" style="110" customWidth="1"/>
    <col min="9718" max="9718" width="42.85546875" style="110" customWidth="1"/>
    <col min="9719" max="9719" width="11.5703125" style="110"/>
    <col min="9720" max="9720" width="11.28515625" style="110" customWidth="1"/>
    <col min="9721" max="9721" width="12.85546875" style="110" customWidth="1"/>
    <col min="9722" max="9722" width="12.140625" style="110" customWidth="1"/>
    <col min="9723" max="9723" width="11.7109375" style="110" customWidth="1"/>
    <col min="9724" max="9724" width="11.42578125" style="110" customWidth="1"/>
    <col min="9725" max="9725" width="12.7109375" style="110" customWidth="1"/>
    <col min="9726" max="9726" width="4.140625" style="110" customWidth="1"/>
    <col min="9727" max="9727" width="45.28515625" style="110" customWidth="1"/>
    <col min="9728" max="9728" width="14.85546875" style="110" customWidth="1"/>
    <col min="9729" max="9729" width="12.28515625" style="110" customWidth="1"/>
    <col min="9730" max="9731" width="11.140625" style="110" customWidth="1"/>
    <col min="9732" max="9732" width="12.42578125" style="110" customWidth="1"/>
    <col min="9733" max="9733" width="11.42578125" style="110" customWidth="1"/>
    <col min="9734" max="9734" width="13.5703125" style="110" customWidth="1"/>
    <col min="9735" max="9972" width="11.5703125" style="110"/>
    <col min="9973" max="9973" width="23.140625" style="110" customWidth="1"/>
    <col min="9974" max="9974" width="42.85546875" style="110" customWidth="1"/>
    <col min="9975" max="9975" width="11.5703125" style="110"/>
    <col min="9976" max="9976" width="11.28515625" style="110" customWidth="1"/>
    <col min="9977" max="9977" width="12.85546875" style="110" customWidth="1"/>
    <col min="9978" max="9978" width="12.140625" style="110" customWidth="1"/>
    <col min="9979" max="9979" width="11.7109375" style="110" customWidth="1"/>
    <col min="9980" max="9980" width="11.42578125" style="110" customWidth="1"/>
    <col min="9981" max="9981" width="12.7109375" style="110" customWidth="1"/>
    <col min="9982" max="9982" width="4.140625" style="110" customWidth="1"/>
    <col min="9983" max="9983" width="45.28515625" style="110" customWidth="1"/>
    <col min="9984" max="9984" width="14.85546875" style="110" customWidth="1"/>
    <col min="9985" max="9985" width="12.28515625" style="110" customWidth="1"/>
    <col min="9986" max="9987" width="11.140625" style="110" customWidth="1"/>
    <col min="9988" max="9988" width="12.42578125" style="110" customWidth="1"/>
    <col min="9989" max="9989" width="11.42578125" style="110" customWidth="1"/>
    <col min="9990" max="9990" width="13.5703125" style="110" customWidth="1"/>
    <col min="9991" max="10228" width="11.5703125" style="110"/>
    <col min="10229" max="10229" width="23.140625" style="110" customWidth="1"/>
    <col min="10230" max="10230" width="42.85546875" style="110" customWidth="1"/>
    <col min="10231" max="10231" width="11.5703125" style="110"/>
    <col min="10232" max="10232" width="11.28515625" style="110" customWidth="1"/>
    <col min="10233" max="10233" width="12.85546875" style="110" customWidth="1"/>
    <col min="10234" max="10234" width="12.140625" style="110" customWidth="1"/>
    <col min="10235" max="10235" width="11.7109375" style="110" customWidth="1"/>
    <col min="10236" max="10236" width="11.42578125" style="110" customWidth="1"/>
    <col min="10237" max="10237" width="12.7109375" style="110" customWidth="1"/>
    <col min="10238" max="10238" width="4.140625" style="110" customWidth="1"/>
    <col min="10239" max="10239" width="45.28515625" style="110" customWidth="1"/>
    <col min="10240" max="10240" width="14.85546875" style="110" customWidth="1"/>
    <col min="10241" max="10241" width="12.28515625" style="110" customWidth="1"/>
    <col min="10242" max="10243" width="11.140625" style="110" customWidth="1"/>
    <col min="10244" max="10244" width="12.42578125" style="110" customWidth="1"/>
    <col min="10245" max="10245" width="11.42578125" style="110" customWidth="1"/>
    <col min="10246" max="10246" width="13.5703125" style="110" customWidth="1"/>
    <col min="10247" max="10484" width="11.5703125" style="110"/>
    <col min="10485" max="10485" width="23.140625" style="110" customWidth="1"/>
    <col min="10486" max="10486" width="42.85546875" style="110" customWidth="1"/>
    <col min="10487" max="10487" width="11.5703125" style="110"/>
    <col min="10488" max="10488" width="11.28515625" style="110" customWidth="1"/>
    <col min="10489" max="10489" width="12.85546875" style="110" customWidth="1"/>
    <col min="10490" max="10490" width="12.140625" style="110" customWidth="1"/>
    <col min="10491" max="10491" width="11.7109375" style="110" customWidth="1"/>
    <col min="10492" max="10492" width="11.42578125" style="110" customWidth="1"/>
    <col min="10493" max="10493" width="12.7109375" style="110" customWidth="1"/>
    <col min="10494" max="10494" width="4.140625" style="110" customWidth="1"/>
    <col min="10495" max="10495" width="45.28515625" style="110" customWidth="1"/>
    <col min="10496" max="10496" width="14.85546875" style="110" customWidth="1"/>
    <col min="10497" max="10497" width="12.28515625" style="110" customWidth="1"/>
    <col min="10498" max="10499" width="11.140625" style="110" customWidth="1"/>
    <col min="10500" max="10500" width="12.42578125" style="110" customWidth="1"/>
    <col min="10501" max="10501" width="11.42578125" style="110" customWidth="1"/>
    <col min="10502" max="10502" width="13.5703125" style="110" customWidth="1"/>
    <col min="10503" max="10740" width="11.5703125" style="110"/>
    <col min="10741" max="10741" width="23.140625" style="110" customWidth="1"/>
    <col min="10742" max="10742" width="42.85546875" style="110" customWidth="1"/>
    <col min="10743" max="10743" width="11.5703125" style="110"/>
    <col min="10744" max="10744" width="11.28515625" style="110" customWidth="1"/>
    <col min="10745" max="10745" width="12.85546875" style="110" customWidth="1"/>
    <col min="10746" max="10746" width="12.140625" style="110" customWidth="1"/>
    <col min="10747" max="10747" width="11.7109375" style="110" customWidth="1"/>
    <col min="10748" max="10748" width="11.42578125" style="110" customWidth="1"/>
    <col min="10749" max="10749" width="12.7109375" style="110" customWidth="1"/>
    <col min="10750" max="10750" width="4.140625" style="110" customWidth="1"/>
    <col min="10751" max="10751" width="45.28515625" style="110" customWidth="1"/>
    <col min="10752" max="10752" width="14.85546875" style="110" customWidth="1"/>
    <col min="10753" max="10753" width="12.28515625" style="110" customWidth="1"/>
    <col min="10754" max="10755" width="11.140625" style="110" customWidth="1"/>
    <col min="10756" max="10756" width="12.42578125" style="110" customWidth="1"/>
    <col min="10757" max="10757" width="11.42578125" style="110" customWidth="1"/>
    <col min="10758" max="10758" width="13.5703125" style="110" customWidth="1"/>
    <col min="10759" max="10996" width="11.5703125" style="110"/>
    <col min="10997" max="10997" width="23.140625" style="110" customWidth="1"/>
    <col min="10998" max="10998" width="42.85546875" style="110" customWidth="1"/>
    <col min="10999" max="10999" width="11.5703125" style="110"/>
    <col min="11000" max="11000" width="11.28515625" style="110" customWidth="1"/>
    <col min="11001" max="11001" width="12.85546875" style="110" customWidth="1"/>
    <col min="11002" max="11002" width="12.140625" style="110" customWidth="1"/>
    <col min="11003" max="11003" width="11.7109375" style="110" customWidth="1"/>
    <col min="11004" max="11004" width="11.42578125" style="110" customWidth="1"/>
    <col min="11005" max="11005" width="12.7109375" style="110" customWidth="1"/>
    <col min="11006" max="11006" width="4.140625" style="110" customWidth="1"/>
    <col min="11007" max="11007" width="45.28515625" style="110" customWidth="1"/>
    <col min="11008" max="11008" width="14.85546875" style="110" customWidth="1"/>
    <col min="11009" max="11009" width="12.28515625" style="110" customWidth="1"/>
    <col min="11010" max="11011" width="11.140625" style="110" customWidth="1"/>
    <col min="11012" max="11012" width="12.42578125" style="110" customWidth="1"/>
    <col min="11013" max="11013" width="11.42578125" style="110" customWidth="1"/>
    <col min="11014" max="11014" width="13.5703125" style="110" customWidth="1"/>
    <col min="11015" max="11252" width="11.5703125" style="110"/>
    <col min="11253" max="11253" width="23.140625" style="110" customWidth="1"/>
    <col min="11254" max="11254" width="42.85546875" style="110" customWidth="1"/>
    <col min="11255" max="11255" width="11.5703125" style="110"/>
    <col min="11256" max="11256" width="11.28515625" style="110" customWidth="1"/>
    <col min="11257" max="11257" width="12.85546875" style="110" customWidth="1"/>
    <col min="11258" max="11258" width="12.140625" style="110" customWidth="1"/>
    <col min="11259" max="11259" width="11.7109375" style="110" customWidth="1"/>
    <col min="11260" max="11260" width="11.42578125" style="110" customWidth="1"/>
    <col min="11261" max="11261" width="12.7109375" style="110" customWidth="1"/>
    <col min="11262" max="11262" width="4.140625" style="110" customWidth="1"/>
    <col min="11263" max="11263" width="45.28515625" style="110" customWidth="1"/>
    <col min="11264" max="11264" width="14.85546875" style="110" customWidth="1"/>
    <col min="11265" max="11265" width="12.28515625" style="110" customWidth="1"/>
    <col min="11266" max="11267" width="11.140625" style="110" customWidth="1"/>
    <col min="11268" max="11268" width="12.42578125" style="110" customWidth="1"/>
    <col min="11269" max="11269" width="11.42578125" style="110" customWidth="1"/>
    <col min="11270" max="11270" width="13.5703125" style="110" customWidth="1"/>
    <col min="11271" max="11508" width="11.5703125" style="110"/>
    <col min="11509" max="11509" width="23.140625" style="110" customWidth="1"/>
    <col min="11510" max="11510" width="42.85546875" style="110" customWidth="1"/>
    <col min="11511" max="11511" width="11.5703125" style="110"/>
    <col min="11512" max="11512" width="11.28515625" style="110" customWidth="1"/>
    <col min="11513" max="11513" width="12.85546875" style="110" customWidth="1"/>
    <col min="11514" max="11514" width="12.140625" style="110" customWidth="1"/>
    <col min="11515" max="11515" width="11.7109375" style="110" customWidth="1"/>
    <col min="11516" max="11516" width="11.42578125" style="110" customWidth="1"/>
    <col min="11517" max="11517" width="12.7109375" style="110" customWidth="1"/>
    <col min="11518" max="11518" width="4.140625" style="110" customWidth="1"/>
    <col min="11519" max="11519" width="45.28515625" style="110" customWidth="1"/>
    <col min="11520" max="11520" width="14.85546875" style="110" customWidth="1"/>
    <col min="11521" max="11521" width="12.28515625" style="110" customWidth="1"/>
    <col min="11522" max="11523" width="11.140625" style="110" customWidth="1"/>
    <col min="11524" max="11524" width="12.42578125" style="110" customWidth="1"/>
    <col min="11525" max="11525" width="11.42578125" style="110" customWidth="1"/>
    <col min="11526" max="11526" width="13.5703125" style="110" customWidth="1"/>
    <col min="11527" max="11764" width="11.5703125" style="110"/>
    <col min="11765" max="11765" width="23.140625" style="110" customWidth="1"/>
    <col min="11766" max="11766" width="42.85546875" style="110" customWidth="1"/>
    <col min="11767" max="11767" width="11.5703125" style="110"/>
    <col min="11768" max="11768" width="11.28515625" style="110" customWidth="1"/>
    <col min="11769" max="11769" width="12.85546875" style="110" customWidth="1"/>
    <col min="11770" max="11770" width="12.140625" style="110" customWidth="1"/>
    <col min="11771" max="11771" width="11.7109375" style="110" customWidth="1"/>
    <col min="11772" max="11772" width="11.42578125" style="110" customWidth="1"/>
    <col min="11773" max="11773" width="12.7109375" style="110" customWidth="1"/>
    <col min="11774" max="11774" width="4.140625" style="110" customWidth="1"/>
    <col min="11775" max="11775" width="45.28515625" style="110" customWidth="1"/>
    <col min="11776" max="11776" width="14.85546875" style="110" customWidth="1"/>
    <col min="11777" max="11777" width="12.28515625" style="110" customWidth="1"/>
    <col min="11778" max="11779" width="11.140625" style="110" customWidth="1"/>
    <col min="11780" max="11780" width="12.42578125" style="110" customWidth="1"/>
    <col min="11781" max="11781" width="11.42578125" style="110" customWidth="1"/>
    <col min="11782" max="11782" width="13.5703125" style="110" customWidth="1"/>
    <col min="11783" max="12020" width="11.5703125" style="110"/>
    <col min="12021" max="12021" width="23.140625" style="110" customWidth="1"/>
    <col min="12022" max="12022" width="42.85546875" style="110" customWidth="1"/>
    <col min="12023" max="12023" width="11.5703125" style="110"/>
    <col min="12024" max="12024" width="11.28515625" style="110" customWidth="1"/>
    <col min="12025" max="12025" width="12.85546875" style="110" customWidth="1"/>
    <col min="12026" max="12026" width="12.140625" style="110" customWidth="1"/>
    <col min="12027" max="12027" width="11.7109375" style="110" customWidth="1"/>
    <col min="12028" max="12028" width="11.42578125" style="110" customWidth="1"/>
    <col min="12029" max="12029" width="12.7109375" style="110" customWidth="1"/>
    <col min="12030" max="12030" width="4.140625" style="110" customWidth="1"/>
    <col min="12031" max="12031" width="45.28515625" style="110" customWidth="1"/>
    <col min="12032" max="12032" width="14.85546875" style="110" customWidth="1"/>
    <col min="12033" max="12033" width="12.28515625" style="110" customWidth="1"/>
    <col min="12034" max="12035" width="11.140625" style="110" customWidth="1"/>
    <col min="12036" max="12036" width="12.42578125" style="110" customWidth="1"/>
    <col min="12037" max="12037" width="11.42578125" style="110" customWidth="1"/>
    <col min="12038" max="12038" width="13.5703125" style="110" customWidth="1"/>
    <col min="12039" max="12276" width="11.5703125" style="110"/>
    <col min="12277" max="12277" width="23.140625" style="110" customWidth="1"/>
    <col min="12278" max="12278" width="42.85546875" style="110" customWidth="1"/>
    <col min="12279" max="12279" width="11.5703125" style="110"/>
    <col min="12280" max="12280" width="11.28515625" style="110" customWidth="1"/>
    <col min="12281" max="12281" width="12.85546875" style="110" customWidth="1"/>
    <col min="12282" max="12282" width="12.140625" style="110" customWidth="1"/>
    <col min="12283" max="12283" width="11.7109375" style="110" customWidth="1"/>
    <col min="12284" max="12284" width="11.42578125" style="110" customWidth="1"/>
    <col min="12285" max="12285" width="12.7109375" style="110" customWidth="1"/>
    <col min="12286" max="12286" width="4.140625" style="110" customWidth="1"/>
    <col min="12287" max="12287" width="45.28515625" style="110" customWidth="1"/>
    <col min="12288" max="12288" width="14.85546875" style="110" customWidth="1"/>
    <col min="12289" max="12289" width="12.28515625" style="110" customWidth="1"/>
    <col min="12290" max="12291" width="11.140625" style="110" customWidth="1"/>
    <col min="12292" max="12292" width="12.42578125" style="110" customWidth="1"/>
    <col min="12293" max="12293" width="11.42578125" style="110" customWidth="1"/>
    <col min="12294" max="12294" width="13.5703125" style="110" customWidth="1"/>
    <col min="12295" max="12532" width="11.5703125" style="110"/>
    <col min="12533" max="12533" width="23.140625" style="110" customWidth="1"/>
    <col min="12534" max="12534" width="42.85546875" style="110" customWidth="1"/>
    <col min="12535" max="12535" width="11.5703125" style="110"/>
    <col min="12536" max="12536" width="11.28515625" style="110" customWidth="1"/>
    <col min="12537" max="12537" width="12.85546875" style="110" customWidth="1"/>
    <col min="12538" max="12538" width="12.140625" style="110" customWidth="1"/>
    <col min="12539" max="12539" width="11.7109375" style="110" customWidth="1"/>
    <col min="12540" max="12540" width="11.42578125" style="110" customWidth="1"/>
    <col min="12541" max="12541" width="12.7109375" style="110" customWidth="1"/>
    <col min="12542" max="12542" width="4.140625" style="110" customWidth="1"/>
    <col min="12543" max="12543" width="45.28515625" style="110" customWidth="1"/>
    <col min="12544" max="12544" width="14.85546875" style="110" customWidth="1"/>
    <col min="12545" max="12545" width="12.28515625" style="110" customWidth="1"/>
    <col min="12546" max="12547" width="11.140625" style="110" customWidth="1"/>
    <col min="12548" max="12548" width="12.42578125" style="110" customWidth="1"/>
    <col min="12549" max="12549" width="11.42578125" style="110" customWidth="1"/>
    <col min="12550" max="12550" width="13.5703125" style="110" customWidth="1"/>
    <col min="12551" max="12788" width="11.5703125" style="110"/>
    <col min="12789" max="12789" width="23.140625" style="110" customWidth="1"/>
    <col min="12790" max="12790" width="42.85546875" style="110" customWidth="1"/>
    <col min="12791" max="12791" width="11.5703125" style="110"/>
    <col min="12792" max="12792" width="11.28515625" style="110" customWidth="1"/>
    <col min="12793" max="12793" width="12.85546875" style="110" customWidth="1"/>
    <col min="12794" max="12794" width="12.140625" style="110" customWidth="1"/>
    <col min="12795" max="12795" width="11.7109375" style="110" customWidth="1"/>
    <col min="12796" max="12796" width="11.42578125" style="110" customWidth="1"/>
    <col min="12797" max="12797" width="12.7109375" style="110" customWidth="1"/>
    <col min="12798" max="12798" width="4.140625" style="110" customWidth="1"/>
    <col min="12799" max="12799" width="45.28515625" style="110" customWidth="1"/>
    <col min="12800" max="12800" width="14.85546875" style="110" customWidth="1"/>
    <col min="12801" max="12801" width="12.28515625" style="110" customWidth="1"/>
    <col min="12802" max="12803" width="11.140625" style="110" customWidth="1"/>
    <col min="12804" max="12804" width="12.42578125" style="110" customWidth="1"/>
    <col min="12805" max="12805" width="11.42578125" style="110" customWidth="1"/>
    <col min="12806" max="12806" width="13.5703125" style="110" customWidth="1"/>
    <col min="12807" max="13044" width="11.5703125" style="110"/>
    <col min="13045" max="13045" width="23.140625" style="110" customWidth="1"/>
    <col min="13046" max="13046" width="42.85546875" style="110" customWidth="1"/>
    <col min="13047" max="13047" width="11.5703125" style="110"/>
    <col min="13048" max="13048" width="11.28515625" style="110" customWidth="1"/>
    <col min="13049" max="13049" width="12.85546875" style="110" customWidth="1"/>
    <col min="13050" max="13050" width="12.140625" style="110" customWidth="1"/>
    <col min="13051" max="13051" width="11.7109375" style="110" customWidth="1"/>
    <col min="13052" max="13052" width="11.42578125" style="110" customWidth="1"/>
    <col min="13053" max="13053" width="12.7109375" style="110" customWidth="1"/>
    <col min="13054" max="13054" width="4.140625" style="110" customWidth="1"/>
    <col min="13055" max="13055" width="45.28515625" style="110" customWidth="1"/>
    <col min="13056" max="13056" width="14.85546875" style="110" customWidth="1"/>
    <col min="13057" max="13057" width="12.28515625" style="110" customWidth="1"/>
    <col min="13058" max="13059" width="11.140625" style="110" customWidth="1"/>
    <col min="13060" max="13060" width="12.42578125" style="110" customWidth="1"/>
    <col min="13061" max="13061" width="11.42578125" style="110" customWidth="1"/>
    <col min="13062" max="13062" width="13.5703125" style="110" customWidth="1"/>
    <col min="13063" max="13300" width="11.5703125" style="110"/>
    <col min="13301" max="13301" width="23.140625" style="110" customWidth="1"/>
    <col min="13302" max="13302" width="42.85546875" style="110" customWidth="1"/>
    <col min="13303" max="13303" width="11.5703125" style="110"/>
    <col min="13304" max="13304" width="11.28515625" style="110" customWidth="1"/>
    <col min="13305" max="13305" width="12.85546875" style="110" customWidth="1"/>
    <col min="13306" max="13306" width="12.140625" style="110" customWidth="1"/>
    <col min="13307" max="13307" width="11.7109375" style="110" customWidth="1"/>
    <col min="13308" max="13308" width="11.42578125" style="110" customWidth="1"/>
    <col min="13309" max="13309" width="12.7109375" style="110" customWidth="1"/>
    <col min="13310" max="13310" width="4.140625" style="110" customWidth="1"/>
    <col min="13311" max="13311" width="45.28515625" style="110" customWidth="1"/>
    <col min="13312" max="13312" width="14.85546875" style="110" customWidth="1"/>
    <col min="13313" max="13313" width="12.28515625" style="110" customWidth="1"/>
    <col min="13314" max="13315" width="11.140625" style="110" customWidth="1"/>
    <col min="13316" max="13316" width="12.42578125" style="110" customWidth="1"/>
    <col min="13317" max="13317" width="11.42578125" style="110" customWidth="1"/>
    <col min="13318" max="13318" width="13.5703125" style="110" customWidth="1"/>
    <col min="13319" max="13556" width="11.5703125" style="110"/>
    <col min="13557" max="13557" width="23.140625" style="110" customWidth="1"/>
    <col min="13558" max="13558" width="42.85546875" style="110" customWidth="1"/>
    <col min="13559" max="13559" width="11.5703125" style="110"/>
    <col min="13560" max="13560" width="11.28515625" style="110" customWidth="1"/>
    <col min="13561" max="13561" width="12.85546875" style="110" customWidth="1"/>
    <col min="13562" max="13562" width="12.140625" style="110" customWidth="1"/>
    <col min="13563" max="13563" width="11.7109375" style="110" customWidth="1"/>
    <col min="13564" max="13564" width="11.42578125" style="110" customWidth="1"/>
    <col min="13565" max="13565" width="12.7109375" style="110" customWidth="1"/>
    <col min="13566" max="13566" width="4.140625" style="110" customWidth="1"/>
    <col min="13567" max="13567" width="45.28515625" style="110" customWidth="1"/>
    <col min="13568" max="13568" width="14.85546875" style="110" customWidth="1"/>
    <col min="13569" max="13569" width="12.28515625" style="110" customWidth="1"/>
    <col min="13570" max="13571" width="11.140625" style="110" customWidth="1"/>
    <col min="13572" max="13572" width="12.42578125" style="110" customWidth="1"/>
    <col min="13573" max="13573" width="11.42578125" style="110" customWidth="1"/>
    <col min="13574" max="13574" width="13.5703125" style="110" customWidth="1"/>
    <col min="13575" max="13812" width="11.5703125" style="110"/>
    <col min="13813" max="13813" width="23.140625" style="110" customWidth="1"/>
    <col min="13814" max="13814" width="42.85546875" style="110" customWidth="1"/>
    <col min="13815" max="13815" width="11.5703125" style="110"/>
    <col min="13816" max="13816" width="11.28515625" style="110" customWidth="1"/>
    <col min="13817" max="13817" width="12.85546875" style="110" customWidth="1"/>
    <col min="13818" max="13818" width="12.140625" style="110" customWidth="1"/>
    <col min="13819" max="13819" width="11.7109375" style="110" customWidth="1"/>
    <col min="13820" max="13820" width="11.42578125" style="110" customWidth="1"/>
    <col min="13821" max="13821" width="12.7109375" style="110" customWidth="1"/>
    <col min="13822" max="13822" width="4.140625" style="110" customWidth="1"/>
    <col min="13823" max="13823" width="45.28515625" style="110" customWidth="1"/>
    <col min="13824" max="13824" width="14.85546875" style="110" customWidth="1"/>
    <col min="13825" max="13825" width="12.28515625" style="110" customWidth="1"/>
    <col min="13826" max="13827" width="11.140625" style="110" customWidth="1"/>
    <col min="13828" max="13828" width="12.42578125" style="110" customWidth="1"/>
    <col min="13829" max="13829" width="11.42578125" style="110" customWidth="1"/>
    <col min="13830" max="13830" width="13.5703125" style="110" customWidth="1"/>
    <col min="13831" max="14068" width="11.5703125" style="110"/>
    <col min="14069" max="14069" width="23.140625" style="110" customWidth="1"/>
    <col min="14070" max="14070" width="42.85546875" style="110" customWidth="1"/>
    <col min="14071" max="14071" width="11.5703125" style="110"/>
    <col min="14072" max="14072" width="11.28515625" style="110" customWidth="1"/>
    <col min="14073" max="14073" width="12.85546875" style="110" customWidth="1"/>
    <col min="14074" max="14074" width="12.140625" style="110" customWidth="1"/>
    <col min="14075" max="14075" width="11.7109375" style="110" customWidth="1"/>
    <col min="14076" max="14076" width="11.42578125" style="110" customWidth="1"/>
    <col min="14077" max="14077" width="12.7109375" style="110" customWidth="1"/>
    <col min="14078" max="14078" width="4.140625" style="110" customWidth="1"/>
    <col min="14079" max="14079" width="45.28515625" style="110" customWidth="1"/>
    <col min="14080" max="14080" width="14.85546875" style="110" customWidth="1"/>
    <col min="14081" max="14081" width="12.28515625" style="110" customWidth="1"/>
    <col min="14082" max="14083" width="11.140625" style="110" customWidth="1"/>
    <col min="14084" max="14084" width="12.42578125" style="110" customWidth="1"/>
    <col min="14085" max="14085" width="11.42578125" style="110" customWidth="1"/>
    <col min="14086" max="14086" width="13.5703125" style="110" customWidth="1"/>
    <col min="14087" max="14324" width="11.5703125" style="110"/>
    <col min="14325" max="14325" width="23.140625" style="110" customWidth="1"/>
    <col min="14326" max="14326" width="42.85546875" style="110" customWidth="1"/>
    <col min="14327" max="14327" width="11.5703125" style="110"/>
    <col min="14328" max="14328" width="11.28515625" style="110" customWidth="1"/>
    <col min="14329" max="14329" width="12.85546875" style="110" customWidth="1"/>
    <col min="14330" max="14330" width="12.140625" style="110" customWidth="1"/>
    <col min="14331" max="14331" width="11.7109375" style="110" customWidth="1"/>
    <col min="14332" max="14332" width="11.42578125" style="110" customWidth="1"/>
    <col min="14333" max="14333" width="12.7109375" style="110" customWidth="1"/>
    <col min="14334" max="14334" width="4.140625" style="110" customWidth="1"/>
    <col min="14335" max="14335" width="45.28515625" style="110" customWidth="1"/>
    <col min="14336" max="14336" width="14.85546875" style="110" customWidth="1"/>
    <col min="14337" max="14337" width="12.28515625" style="110" customWidth="1"/>
    <col min="14338" max="14339" width="11.140625" style="110" customWidth="1"/>
    <col min="14340" max="14340" width="12.42578125" style="110" customWidth="1"/>
    <col min="14341" max="14341" width="11.42578125" style="110" customWidth="1"/>
    <col min="14342" max="14342" width="13.5703125" style="110" customWidth="1"/>
    <col min="14343" max="14580" width="11.5703125" style="110"/>
    <col min="14581" max="14581" width="23.140625" style="110" customWidth="1"/>
    <col min="14582" max="14582" width="42.85546875" style="110" customWidth="1"/>
    <col min="14583" max="14583" width="11.5703125" style="110"/>
    <col min="14584" max="14584" width="11.28515625" style="110" customWidth="1"/>
    <col min="14585" max="14585" width="12.85546875" style="110" customWidth="1"/>
    <col min="14586" max="14586" width="12.140625" style="110" customWidth="1"/>
    <col min="14587" max="14587" width="11.7109375" style="110" customWidth="1"/>
    <col min="14588" max="14588" width="11.42578125" style="110" customWidth="1"/>
    <col min="14589" max="14589" width="12.7109375" style="110" customWidth="1"/>
    <col min="14590" max="14590" width="4.140625" style="110" customWidth="1"/>
    <col min="14591" max="14591" width="45.28515625" style="110" customWidth="1"/>
    <col min="14592" max="14592" width="14.85546875" style="110" customWidth="1"/>
    <col min="14593" max="14593" width="12.28515625" style="110" customWidth="1"/>
    <col min="14594" max="14595" width="11.140625" style="110" customWidth="1"/>
    <col min="14596" max="14596" width="12.42578125" style="110" customWidth="1"/>
    <col min="14597" max="14597" width="11.42578125" style="110" customWidth="1"/>
    <col min="14598" max="14598" width="13.5703125" style="110" customWidth="1"/>
    <col min="14599" max="14836" width="11.5703125" style="110"/>
    <col min="14837" max="14837" width="23.140625" style="110" customWidth="1"/>
    <col min="14838" max="14838" width="42.85546875" style="110" customWidth="1"/>
    <col min="14839" max="14839" width="11.5703125" style="110"/>
    <col min="14840" max="14840" width="11.28515625" style="110" customWidth="1"/>
    <col min="14841" max="14841" width="12.85546875" style="110" customWidth="1"/>
    <col min="14842" max="14842" width="12.140625" style="110" customWidth="1"/>
    <col min="14843" max="14843" width="11.7109375" style="110" customWidth="1"/>
    <col min="14844" max="14844" width="11.42578125" style="110" customWidth="1"/>
    <col min="14845" max="14845" width="12.7109375" style="110" customWidth="1"/>
    <col min="14846" max="14846" width="4.140625" style="110" customWidth="1"/>
    <col min="14847" max="14847" width="45.28515625" style="110" customWidth="1"/>
    <col min="14848" max="14848" width="14.85546875" style="110" customWidth="1"/>
    <col min="14849" max="14849" width="12.28515625" style="110" customWidth="1"/>
    <col min="14850" max="14851" width="11.140625" style="110" customWidth="1"/>
    <col min="14852" max="14852" width="12.42578125" style="110" customWidth="1"/>
    <col min="14853" max="14853" width="11.42578125" style="110" customWidth="1"/>
    <col min="14854" max="14854" width="13.5703125" style="110" customWidth="1"/>
    <col min="14855" max="15092" width="11.5703125" style="110"/>
    <col min="15093" max="15093" width="23.140625" style="110" customWidth="1"/>
    <col min="15094" max="15094" width="42.85546875" style="110" customWidth="1"/>
    <col min="15095" max="15095" width="11.5703125" style="110"/>
    <col min="15096" max="15096" width="11.28515625" style="110" customWidth="1"/>
    <col min="15097" max="15097" width="12.85546875" style="110" customWidth="1"/>
    <col min="15098" max="15098" width="12.140625" style="110" customWidth="1"/>
    <col min="15099" max="15099" width="11.7109375" style="110" customWidth="1"/>
    <col min="15100" max="15100" width="11.42578125" style="110" customWidth="1"/>
    <col min="15101" max="15101" width="12.7109375" style="110" customWidth="1"/>
    <col min="15102" max="15102" width="4.140625" style="110" customWidth="1"/>
    <col min="15103" max="15103" width="45.28515625" style="110" customWidth="1"/>
    <col min="15104" max="15104" width="14.85546875" style="110" customWidth="1"/>
    <col min="15105" max="15105" width="12.28515625" style="110" customWidth="1"/>
    <col min="15106" max="15107" width="11.140625" style="110" customWidth="1"/>
    <col min="15108" max="15108" width="12.42578125" style="110" customWidth="1"/>
    <col min="15109" max="15109" width="11.42578125" style="110" customWidth="1"/>
    <col min="15110" max="15110" width="13.5703125" style="110" customWidth="1"/>
    <col min="15111" max="15348" width="11.5703125" style="110"/>
    <col min="15349" max="15349" width="23.140625" style="110" customWidth="1"/>
    <col min="15350" max="15350" width="42.85546875" style="110" customWidth="1"/>
    <col min="15351" max="15351" width="11.5703125" style="110"/>
    <col min="15352" max="15352" width="11.28515625" style="110" customWidth="1"/>
    <col min="15353" max="15353" width="12.85546875" style="110" customWidth="1"/>
    <col min="15354" max="15354" width="12.140625" style="110" customWidth="1"/>
    <col min="15355" max="15355" width="11.7109375" style="110" customWidth="1"/>
    <col min="15356" max="15356" width="11.42578125" style="110" customWidth="1"/>
    <col min="15357" max="15357" width="12.7109375" style="110" customWidth="1"/>
    <col min="15358" max="15358" width="4.140625" style="110" customWidth="1"/>
    <col min="15359" max="15359" width="45.28515625" style="110" customWidth="1"/>
    <col min="15360" max="15360" width="14.85546875" style="110" customWidth="1"/>
    <col min="15361" max="15361" width="12.28515625" style="110" customWidth="1"/>
    <col min="15362" max="15363" width="11.140625" style="110" customWidth="1"/>
    <col min="15364" max="15364" width="12.42578125" style="110" customWidth="1"/>
    <col min="15365" max="15365" width="11.42578125" style="110" customWidth="1"/>
    <col min="15366" max="15366" width="13.5703125" style="110" customWidth="1"/>
    <col min="15367" max="15604" width="11.5703125" style="110"/>
    <col min="15605" max="15605" width="23.140625" style="110" customWidth="1"/>
    <col min="15606" max="15606" width="42.85546875" style="110" customWidth="1"/>
    <col min="15607" max="15607" width="11.5703125" style="110"/>
    <col min="15608" max="15608" width="11.28515625" style="110" customWidth="1"/>
    <col min="15609" max="15609" width="12.85546875" style="110" customWidth="1"/>
    <col min="15610" max="15610" width="12.140625" style="110" customWidth="1"/>
    <col min="15611" max="15611" width="11.7109375" style="110" customWidth="1"/>
    <col min="15612" max="15612" width="11.42578125" style="110" customWidth="1"/>
    <col min="15613" max="15613" width="12.7109375" style="110" customWidth="1"/>
    <col min="15614" max="15614" width="4.140625" style="110" customWidth="1"/>
    <col min="15615" max="15615" width="45.28515625" style="110" customWidth="1"/>
    <col min="15616" max="15616" width="14.85546875" style="110" customWidth="1"/>
    <col min="15617" max="15617" width="12.28515625" style="110" customWidth="1"/>
    <col min="15618" max="15619" width="11.140625" style="110" customWidth="1"/>
    <col min="15620" max="15620" width="12.42578125" style="110" customWidth="1"/>
    <col min="15621" max="15621" width="11.42578125" style="110" customWidth="1"/>
    <col min="15622" max="15622" width="13.5703125" style="110" customWidth="1"/>
    <col min="15623" max="15860" width="11.5703125" style="110"/>
    <col min="15861" max="15861" width="23.140625" style="110" customWidth="1"/>
    <col min="15862" max="15862" width="42.85546875" style="110" customWidth="1"/>
    <col min="15863" max="15863" width="11.5703125" style="110"/>
    <col min="15864" max="15864" width="11.28515625" style="110" customWidth="1"/>
    <col min="15865" max="15865" width="12.85546875" style="110" customWidth="1"/>
    <col min="15866" max="15866" width="12.140625" style="110" customWidth="1"/>
    <col min="15867" max="15867" width="11.7109375" style="110" customWidth="1"/>
    <col min="15868" max="15868" width="11.42578125" style="110" customWidth="1"/>
    <col min="15869" max="15869" width="12.7109375" style="110" customWidth="1"/>
    <col min="15870" max="15870" width="4.140625" style="110" customWidth="1"/>
    <col min="15871" max="15871" width="45.28515625" style="110" customWidth="1"/>
    <col min="15872" max="15872" width="14.85546875" style="110" customWidth="1"/>
    <col min="15873" max="15873" width="12.28515625" style="110" customWidth="1"/>
    <col min="15874" max="15875" width="11.140625" style="110" customWidth="1"/>
    <col min="15876" max="15876" width="12.42578125" style="110" customWidth="1"/>
    <col min="15877" max="15877" width="11.42578125" style="110" customWidth="1"/>
    <col min="15878" max="15878" width="13.5703125" style="110" customWidth="1"/>
    <col min="15879" max="16116" width="11.5703125" style="110"/>
    <col min="16117" max="16117" width="23.140625" style="110" customWidth="1"/>
    <col min="16118" max="16118" width="42.85546875" style="110" customWidth="1"/>
    <col min="16119" max="16119" width="11.5703125" style="110"/>
    <col min="16120" max="16120" width="11.28515625" style="110" customWidth="1"/>
    <col min="16121" max="16121" width="12.85546875" style="110" customWidth="1"/>
    <col min="16122" max="16122" width="12.140625" style="110" customWidth="1"/>
    <col min="16123" max="16123" width="11.7109375" style="110" customWidth="1"/>
    <col min="16124" max="16124" width="11.42578125" style="110" customWidth="1"/>
    <col min="16125" max="16125" width="12.7109375" style="110" customWidth="1"/>
    <col min="16126" max="16126" width="4.140625" style="110" customWidth="1"/>
    <col min="16127" max="16127" width="45.28515625" style="110" customWidth="1"/>
    <col min="16128" max="16128" width="14.85546875" style="110" customWidth="1"/>
    <col min="16129" max="16129" width="12.28515625" style="110" customWidth="1"/>
    <col min="16130" max="16131" width="11.140625" style="110" customWidth="1"/>
    <col min="16132" max="16132" width="12.42578125" style="110" customWidth="1"/>
    <col min="16133" max="16133" width="11.42578125" style="110" customWidth="1"/>
    <col min="16134" max="16134" width="13.5703125" style="110" customWidth="1"/>
    <col min="16135" max="16384" width="11.5703125" style="110"/>
  </cols>
  <sheetData>
    <row r="1" spans="1:32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4"/>
      <c r="W1" s="3"/>
      <c r="X1" s="3"/>
      <c r="Y1" s="5"/>
      <c r="Z1" s="5"/>
    </row>
    <row r="2" spans="1:32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3"/>
      <c r="X2" s="3"/>
      <c r="Y2" s="5"/>
      <c r="Z2" s="5"/>
    </row>
    <row r="3" spans="1:32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4"/>
      <c r="W3" s="3"/>
      <c r="X3" s="3"/>
      <c r="Y3" s="5"/>
      <c r="Z3" s="5"/>
    </row>
    <row r="4" spans="1:32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184</v>
      </c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4"/>
      <c r="W4" s="3"/>
      <c r="X4" s="3"/>
      <c r="Y4" s="5"/>
      <c r="Z4" s="5"/>
    </row>
    <row r="5" spans="1:32" ht="18.75" x14ac:dyDescent="0.3">
      <c r="A5" s="2" t="s">
        <v>184</v>
      </c>
      <c r="B5" s="2"/>
      <c r="C5" s="2"/>
      <c r="D5" s="2"/>
      <c r="E5" s="2"/>
      <c r="F5" s="2"/>
      <c r="G5" s="3"/>
      <c r="H5" s="3"/>
      <c r="I5" s="5"/>
      <c r="J5" s="2" t="s">
        <v>167</v>
      </c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4"/>
      <c r="W5" s="3"/>
      <c r="X5" s="3"/>
      <c r="Y5" s="5"/>
      <c r="Z5" s="5"/>
    </row>
    <row r="6" spans="1:32" ht="18.75" x14ac:dyDescent="0.3">
      <c r="A6" s="2" t="s">
        <v>167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3"/>
      <c r="X6" s="3"/>
      <c r="Y6" s="5"/>
      <c r="Z6" s="5"/>
    </row>
    <row r="7" spans="1:32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5"/>
    </row>
    <row r="8" spans="1:32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174"/>
    </row>
    <row r="9" spans="1:32" ht="16.5" thickBot="1" x14ac:dyDescent="0.3">
      <c r="A9" s="122" t="s">
        <v>5</v>
      </c>
      <c r="B9" s="123"/>
      <c r="C9" s="124"/>
      <c r="D9" s="124"/>
      <c r="E9" s="124"/>
      <c r="F9" s="124"/>
      <c r="G9" s="124"/>
      <c r="H9" s="125"/>
      <c r="I9" s="5"/>
      <c r="J9" s="62"/>
      <c r="K9" s="63"/>
      <c r="L9" s="64" t="s">
        <v>7</v>
      </c>
      <c r="M9" s="64" t="s">
        <v>172</v>
      </c>
      <c r="N9" s="65" t="s">
        <v>182</v>
      </c>
      <c r="O9" s="65" t="s">
        <v>113</v>
      </c>
      <c r="P9" s="65" t="s">
        <v>113</v>
      </c>
      <c r="Q9" s="65" t="s">
        <v>113</v>
      </c>
      <c r="R9" s="65" t="s">
        <v>114</v>
      </c>
      <c r="S9" s="65" t="s">
        <v>115</v>
      </c>
      <c r="T9" s="64" t="s">
        <v>116</v>
      </c>
      <c r="U9" s="65" t="s">
        <v>8</v>
      </c>
      <c r="V9" s="66"/>
      <c r="W9" s="67" t="s">
        <v>9</v>
      </c>
      <c r="X9" s="67"/>
      <c r="Y9" s="67" t="s">
        <v>3</v>
      </c>
      <c r="Z9" s="68" t="s">
        <v>3</v>
      </c>
      <c r="AA9" s="90"/>
      <c r="AB9" s="174"/>
    </row>
    <row r="10" spans="1:32" ht="15.75" x14ac:dyDescent="0.25">
      <c r="A10" s="126" t="s">
        <v>6</v>
      </c>
      <c r="B10" s="127">
        <f>B12+B13</f>
        <v>7375.3</v>
      </c>
      <c r="C10" s="128"/>
      <c r="D10" s="128"/>
      <c r="E10" s="128"/>
      <c r="F10" s="128"/>
      <c r="G10" s="128"/>
      <c r="H10" s="129"/>
      <c r="I10" s="5"/>
      <c r="J10" s="69"/>
      <c r="K10" s="70"/>
      <c r="L10" s="71" t="s">
        <v>12</v>
      </c>
      <c r="M10" s="71" t="s">
        <v>174</v>
      </c>
      <c r="N10" s="71" t="s">
        <v>183</v>
      </c>
      <c r="O10" s="71" t="s">
        <v>117</v>
      </c>
      <c r="P10" s="71" t="s">
        <v>117</v>
      </c>
      <c r="Q10" s="71" t="s">
        <v>117</v>
      </c>
      <c r="R10" s="71" t="s">
        <v>118</v>
      </c>
      <c r="S10" s="71" t="s">
        <v>117</v>
      </c>
      <c r="T10" s="71" t="s">
        <v>117</v>
      </c>
      <c r="U10" s="71" t="s">
        <v>13</v>
      </c>
      <c r="V10" s="71" t="s">
        <v>14</v>
      </c>
      <c r="W10" s="71" t="s">
        <v>15</v>
      </c>
      <c r="X10" s="71" t="s">
        <v>16</v>
      </c>
      <c r="Y10" s="71" t="s">
        <v>17</v>
      </c>
      <c r="Z10" s="71" t="s">
        <v>18</v>
      </c>
      <c r="AA10" s="94"/>
    </row>
    <row r="11" spans="1:32" ht="16.5" thickBot="1" x14ac:dyDescent="0.3">
      <c r="A11" s="130" t="s">
        <v>10</v>
      </c>
      <c r="B11" s="131" t="s">
        <v>11</v>
      </c>
      <c r="C11" s="132"/>
      <c r="D11" s="132"/>
      <c r="E11" s="132"/>
      <c r="F11" s="132"/>
      <c r="G11" s="132"/>
      <c r="H11" s="133"/>
      <c r="I11" s="5"/>
      <c r="J11" s="69"/>
      <c r="K11" s="70"/>
      <c r="L11" s="72" t="s">
        <v>3</v>
      </c>
      <c r="M11" s="72" t="s">
        <v>173</v>
      </c>
      <c r="N11" s="72"/>
      <c r="O11" s="72"/>
      <c r="P11" s="72" t="s">
        <v>119</v>
      </c>
      <c r="Q11" s="72" t="s">
        <v>151</v>
      </c>
      <c r="R11" s="72" t="s">
        <v>117</v>
      </c>
      <c r="S11" s="72"/>
      <c r="T11" s="72"/>
      <c r="U11" s="72" t="s">
        <v>20</v>
      </c>
      <c r="V11" s="72"/>
      <c r="W11" s="72"/>
      <c r="X11" s="72"/>
      <c r="Y11" s="72"/>
      <c r="Z11" s="72"/>
    </row>
    <row r="12" spans="1:32" ht="16.5" thickBot="1" x14ac:dyDescent="0.3">
      <c r="A12" s="134" t="s">
        <v>19</v>
      </c>
      <c r="B12" s="127">
        <v>6886.5</v>
      </c>
      <c r="C12" s="128"/>
      <c r="D12" s="128"/>
      <c r="E12" s="128"/>
      <c r="F12" s="128"/>
      <c r="G12" s="128"/>
      <c r="H12" s="129"/>
      <c r="I12" s="5"/>
      <c r="J12" s="73"/>
      <c r="K12" s="74"/>
      <c r="L12" s="72" t="s">
        <v>22</v>
      </c>
      <c r="M12" s="72" t="s">
        <v>22</v>
      </c>
      <c r="N12" s="72" t="s">
        <v>22</v>
      </c>
      <c r="O12" s="72" t="s">
        <v>22</v>
      </c>
      <c r="P12" s="72" t="s">
        <v>22</v>
      </c>
      <c r="Q12" s="72" t="s">
        <v>22</v>
      </c>
      <c r="R12" s="72" t="s">
        <v>22</v>
      </c>
      <c r="S12" s="72" t="s">
        <v>22</v>
      </c>
      <c r="T12" s="72" t="s">
        <v>22</v>
      </c>
      <c r="U12" s="72" t="s">
        <v>23</v>
      </c>
      <c r="V12" s="72" t="s">
        <v>22</v>
      </c>
      <c r="W12" s="72" t="s">
        <v>22</v>
      </c>
      <c r="X12" s="72" t="s">
        <v>22</v>
      </c>
      <c r="Y12" s="72" t="s">
        <v>22</v>
      </c>
      <c r="Z12" s="72" t="s">
        <v>22</v>
      </c>
      <c r="AB12" s="100"/>
      <c r="AF12" s="144"/>
    </row>
    <row r="13" spans="1:32" ht="16.5" thickBot="1" x14ac:dyDescent="0.3">
      <c r="A13" s="135" t="s">
        <v>21</v>
      </c>
      <c r="B13" s="136">
        <v>488.8</v>
      </c>
      <c r="C13" s="137"/>
      <c r="D13" s="137"/>
      <c r="E13" s="137"/>
      <c r="F13" s="137"/>
      <c r="G13" s="137"/>
      <c r="H13" s="138"/>
      <c r="I13" s="5"/>
      <c r="J13" s="75" t="s">
        <v>27</v>
      </c>
      <c r="K13" s="76" t="s">
        <v>185</v>
      </c>
      <c r="L13" s="77">
        <v>61578.48</v>
      </c>
      <c r="M13" s="77">
        <v>-140.71</v>
      </c>
      <c r="N13" s="77">
        <v>68155.399999999994</v>
      </c>
      <c r="O13" s="77"/>
      <c r="P13" s="77"/>
      <c r="Q13" s="77"/>
      <c r="R13" s="77"/>
      <c r="S13" s="77"/>
      <c r="T13" s="77"/>
      <c r="U13" s="77"/>
      <c r="V13" s="78"/>
      <c r="W13" s="89"/>
      <c r="X13" s="78"/>
      <c r="Y13" s="78"/>
      <c r="Z13" s="7"/>
    </row>
    <row r="14" spans="1:32" ht="15.75" x14ac:dyDescent="0.25">
      <c r="A14" s="36"/>
      <c r="B14" s="139"/>
      <c r="C14" s="128" t="s">
        <v>24</v>
      </c>
      <c r="D14" s="140"/>
      <c r="E14" s="141" t="s">
        <v>25</v>
      </c>
      <c r="F14" s="142"/>
      <c r="G14" s="128" t="s">
        <v>26</v>
      </c>
      <c r="H14" s="38"/>
      <c r="I14" s="6"/>
      <c r="J14" s="69"/>
      <c r="K14" s="104"/>
      <c r="L14" s="171"/>
      <c r="M14" s="171"/>
      <c r="N14" s="171"/>
      <c r="O14" s="171"/>
      <c r="P14" s="82"/>
      <c r="Q14" s="82"/>
      <c r="R14" s="82"/>
      <c r="S14" s="82"/>
      <c r="T14" s="82"/>
      <c r="U14" s="82"/>
      <c r="V14" s="171"/>
      <c r="W14" s="171"/>
      <c r="X14" s="171"/>
      <c r="Y14" s="171"/>
      <c r="Z14" s="94"/>
    </row>
    <row r="15" spans="1:32" ht="15.75" x14ac:dyDescent="0.25">
      <c r="A15" s="36" t="s">
        <v>28</v>
      </c>
      <c r="B15" s="143" t="s">
        <v>29</v>
      </c>
      <c r="C15" s="47" t="s">
        <v>30</v>
      </c>
      <c r="D15" s="37" t="s">
        <v>31</v>
      </c>
      <c r="E15" s="47" t="s">
        <v>30</v>
      </c>
      <c r="F15" s="37" t="s">
        <v>31</v>
      </c>
      <c r="G15" s="48" t="s">
        <v>30</v>
      </c>
      <c r="H15" s="37" t="s">
        <v>31</v>
      </c>
      <c r="I15" s="6"/>
      <c r="J15" s="79">
        <v>1</v>
      </c>
      <c r="K15" s="175" t="s">
        <v>186</v>
      </c>
      <c r="L15" s="82">
        <v>557390.29</v>
      </c>
      <c r="M15" s="82">
        <v>230.92</v>
      </c>
      <c r="N15" s="82">
        <v>19799.46</v>
      </c>
      <c r="O15" s="82">
        <v>4452.24</v>
      </c>
      <c r="P15" s="82">
        <v>-1617.18</v>
      </c>
      <c r="Q15" s="82">
        <v>0</v>
      </c>
      <c r="R15" s="82">
        <v>174.78</v>
      </c>
      <c r="S15" s="82">
        <v>908.48</v>
      </c>
      <c r="T15" s="82">
        <v>81064.28</v>
      </c>
      <c r="U15" s="82">
        <f>V15+W15+X15+Y15+Z15</f>
        <v>2169.16</v>
      </c>
      <c r="V15" s="82">
        <v>227.29</v>
      </c>
      <c r="W15" s="82">
        <v>458.49</v>
      </c>
      <c r="X15" s="82">
        <v>593.49</v>
      </c>
      <c r="Y15" s="82">
        <v>1029.3800000000001</v>
      </c>
      <c r="Z15" s="181">
        <v>-139.49</v>
      </c>
      <c r="AA15" s="94"/>
    </row>
    <row r="16" spans="1:32" ht="15.75" x14ac:dyDescent="0.25">
      <c r="A16" s="36" t="s">
        <v>32</v>
      </c>
      <c r="B16" s="139"/>
      <c r="C16" s="47" t="s">
        <v>33</v>
      </c>
      <c r="D16" s="37" t="s">
        <v>34</v>
      </c>
      <c r="E16" s="47" t="s">
        <v>33</v>
      </c>
      <c r="F16" s="37" t="s">
        <v>35</v>
      </c>
      <c r="G16" s="48" t="s">
        <v>33</v>
      </c>
      <c r="H16" s="37" t="s">
        <v>35</v>
      </c>
      <c r="I16" s="6"/>
      <c r="J16" s="79"/>
      <c r="K16" s="175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181"/>
      <c r="AA16" s="94"/>
      <c r="AF16" s="144"/>
    </row>
    <row r="17" spans="1:32" ht="15.75" x14ac:dyDescent="0.25">
      <c r="A17" s="36"/>
      <c r="B17" s="139"/>
      <c r="C17" s="126"/>
      <c r="D17" s="37" t="s">
        <v>36</v>
      </c>
      <c r="E17" s="126"/>
      <c r="F17" s="37" t="s">
        <v>36</v>
      </c>
      <c r="G17" s="145"/>
      <c r="H17" s="37" t="s">
        <v>36</v>
      </c>
      <c r="I17" s="6"/>
      <c r="J17" s="79">
        <v>2</v>
      </c>
      <c r="K17" s="175" t="s">
        <v>187</v>
      </c>
      <c r="L17" s="82">
        <v>3534716.88</v>
      </c>
      <c r="M17" s="82">
        <v>0.87</v>
      </c>
      <c r="N17" s="82">
        <v>177010</v>
      </c>
      <c r="O17" s="82">
        <v>0</v>
      </c>
      <c r="P17" s="82">
        <v>4.25</v>
      </c>
      <c r="Q17" s="82">
        <v>0</v>
      </c>
      <c r="R17" s="82">
        <v>18217.900000000001</v>
      </c>
      <c r="S17" s="82">
        <v>13876.18</v>
      </c>
      <c r="T17" s="82">
        <v>225887.52</v>
      </c>
      <c r="U17" s="82">
        <f>V17+W17+X17+Y17+Z17</f>
        <v>0</v>
      </c>
      <c r="V17" s="82">
        <v>0</v>
      </c>
      <c r="W17" s="82">
        <v>0</v>
      </c>
      <c r="X17" s="82">
        <v>0</v>
      </c>
      <c r="Y17" s="82">
        <v>0</v>
      </c>
      <c r="Z17" s="181">
        <v>0</v>
      </c>
      <c r="AA17" s="94"/>
    </row>
    <row r="18" spans="1:32" ht="15.75" x14ac:dyDescent="0.25">
      <c r="A18" s="98"/>
      <c r="B18" s="146"/>
      <c r="C18" s="52" t="s">
        <v>23</v>
      </c>
      <c r="D18" s="38" t="s">
        <v>22</v>
      </c>
      <c r="E18" s="52" t="s">
        <v>23</v>
      </c>
      <c r="F18" s="38" t="s">
        <v>22</v>
      </c>
      <c r="G18" s="53" t="s">
        <v>23</v>
      </c>
      <c r="H18" s="38" t="s">
        <v>22</v>
      </c>
      <c r="I18" s="6"/>
      <c r="J18" s="79"/>
      <c r="K18" s="175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181"/>
      <c r="AA18" s="94"/>
      <c r="AF18" s="144"/>
    </row>
    <row r="19" spans="1:32" ht="16.5" customHeight="1" x14ac:dyDescent="0.25">
      <c r="A19" s="8" t="s">
        <v>37</v>
      </c>
      <c r="B19" s="143" t="s">
        <v>38</v>
      </c>
      <c r="C19" s="9">
        <f>D19*7375.25*12</f>
        <v>263738.94</v>
      </c>
      <c r="D19" s="10">
        <v>2.98</v>
      </c>
      <c r="E19" s="9">
        <f>F19*7375.25*12</f>
        <v>263738.94</v>
      </c>
      <c r="F19" s="10">
        <v>2.98</v>
      </c>
      <c r="G19" s="11">
        <f>C19-E19</f>
        <v>0</v>
      </c>
      <c r="H19" s="10">
        <f>D19-F19</f>
        <v>0</v>
      </c>
      <c r="I19" s="147"/>
      <c r="J19" s="79">
        <v>3</v>
      </c>
      <c r="K19" s="175" t="s">
        <v>188</v>
      </c>
      <c r="L19" s="82">
        <v>3426948.38</v>
      </c>
      <c r="M19" s="82">
        <v>231.79</v>
      </c>
      <c r="N19" s="82">
        <v>171785.02</v>
      </c>
      <c r="O19" s="82">
        <v>3613.61</v>
      </c>
      <c r="P19" s="82">
        <v>1098.5999999999999</v>
      </c>
      <c r="Q19" s="82">
        <v>0</v>
      </c>
      <c r="R19" s="82">
        <v>17199.52</v>
      </c>
      <c r="S19" s="82">
        <v>13912.33</v>
      </c>
      <c r="T19" s="82">
        <v>225301.33</v>
      </c>
      <c r="U19" s="82">
        <f>V19+W19+X19+Y19+Z19</f>
        <v>2839.75</v>
      </c>
      <c r="V19" s="82">
        <v>227.29</v>
      </c>
      <c r="W19" s="82">
        <v>549.5</v>
      </c>
      <c r="X19" s="82">
        <v>677.28</v>
      </c>
      <c r="Y19" s="82">
        <v>948.45</v>
      </c>
      <c r="Z19" s="181">
        <v>437.23</v>
      </c>
      <c r="AA19" s="94"/>
      <c r="AF19" s="144"/>
    </row>
    <row r="20" spans="1:32" ht="16.5" customHeight="1" x14ac:dyDescent="0.25">
      <c r="A20" s="8" t="s">
        <v>39</v>
      </c>
      <c r="B20" s="143" t="s">
        <v>40</v>
      </c>
      <c r="C20" s="47"/>
      <c r="D20" s="37"/>
      <c r="E20" s="47"/>
      <c r="F20" s="37"/>
      <c r="G20" s="48"/>
      <c r="H20" s="37"/>
      <c r="I20" s="6"/>
      <c r="J20" s="79"/>
      <c r="K20" s="175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181"/>
      <c r="AA20" s="94"/>
      <c r="AF20" s="144"/>
    </row>
    <row r="21" spans="1:32" ht="16.5" customHeight="1" x14ac:dyDescent="0.25">
      <c r="A21" s="8" t="s">
        <v>41</v>
      </c>
      <c r="B21" s="143" t="s">
        <v>42</v>
      </c>
      <c r="C21" s="47"/>
      <c r="D21" s="37"/>
      <c r="E21" s="47"/>
      <c r="F21" s="37"/>
      <c r="G21" s="48"/>
      <c r="H21" s="37"/>
      <c r="I21" s="6"/>
      <c r="J21" s="79">
        <v>4</v>
      </c>
      <c r="K21" s="176" t="s">
        <v>189</v>
      </c>
      <c r="L21" s="105">
        <f>L15+L17-L19</f>
        <v>665158.79</v>
      </c>
      <c r="M21" s="82">
        <f t="shared" ref="M21:T21" si="0">M15+M17-M19</f>
        <v>0</v>
      </c>
      <c r="N21" s="82">
        <f t="shared" si="0"/>
        <v>25024.440000000002</v>
      </c>
      <c r="O21" s="82">
        <f t="shared" si="0"/>
        <v>838.62999999999965</v>
      </c>
      <c r="P21" s="82">
        <f t="shared" si="0"/>
        <v>-2711.5299999999997</v>
      </c>
      <c r="Q21" s="82">
        <f t="shared" si="0"/>
        <v>0</v>
      </c>
      <c r="R21" s="82">
        <f t="shared" si="0"/>
        <v>1193.1599999999999</v>
      </c>
      <c r="S21" s="82">
        <f t="shared" si="0"/>
        <v>872.32999999999993</v>
      </c>
      <c r="T21" s="82">
        <f t="shared" si="0"/>
        <v>81650.47</v>
      </c>
      <c r="U21" s="82">
        <f>V21+W21+X21+Y21+Z21</f>
        <v>-670.58999999999992</v>
      </c>
      <c r="V21" s="82">
        <f>V15+V17-V19</f>
        <v>0</v>
      </c>
      <c r="W21" s="82">
        <f>W15+W17-W19</f>
        <v>-91.009999999999991</v>
      </c>
      <c r="X21" s="82">
        <f t="shared" ref="X21:Z21" si="1">X15+X17-X19</f>
        <v>-83.789999999999964</v>
      </c>
      <c r="Y21" s="82">
        <f t="shared" si="1"/>
        <v>80.930000000000064</v>
      </c>
      <c r="Z21" s="182">
        <f t="shared" si="1"/>
        <v>-576.72</v>
      </c>
      <c r="AA21" s="94"/>
    </row>
    <row r="22" spans="1:32" ht="16.5" customHeight="1" x14ac:dyDescent="0.25">
      <c r="A22" s="8" t="s">
        <v>43</v>
      </c>
      <c r="B22" s="143" t="s">
        <v>44</v>
      </c>
      <c r="C22" s="47"/>
      <c r="D22" s="37"/>
      <c r="E22" s="47"/>
      <c r="F22" s="37"/>
      <c r="G22" s="48"/>
      <c r="H22" s="37"/>
      <c r="I22" s="6"/>
      <c r="J22" s="79"/>
      <c r="K22" s="175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82"/>
      <c r="X22" s="82"/>
      <c r="Y22" s="82"/>
      <c r="Z22" s="181"/>
      <c r="AA22" s="94"/>
    </row>
    <row r="23" spans="1:32" ht="16.5" customHeight="1" x14ac:dyDescent="0.25">
      <c r="A23" s="36" t="s">
        <v>45</v>
      </c>
      <c r="B23" s="143" t="s">
        <v>171</v>
      </c>
      <c r="C23" s="47"/>
      <c r="D23" s="37"/>
      <c r="E23" s="47"/>
      <c r="F23" s="37"/>
      <c r="G23" s="48"/>
      <c r="H23" s="37"/>
      <c r="I23" s="6"/>
      <c r="J23" s="79">
        <v>5</v>
      </c>
      <c r="K23" s="175" t="s">
        <v>50</v>
      </c>
      <c r="L23" s="82">
        <f>E120</f>
        <v>3345950.7500000005</v>
      </c>
      <c r="M23" s="82">
        <v>0</v>
      </c>
      <c r="N23" s="82">
        <f>E122+E123+E124</f>
        <v>47421.58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181"/>
      <c r="AA23" s="94"/>
    </row>
    <row r="24" spans="1:32" ht="16.5" customHeight="1" x14ac:dyDescent="0.25">
      <c r="A24" s="36" t="s">
        <v>46</v>
      </c>
      <c r="B24" s="143" t="s">
        <v>101</v>
      </c>
      <c r="C24" s="47"/>
      <c r="D24" s="37"/>
      <c r="E24" s="47"/>
      <c r="F24" s="37"/>
      <c r="G24" s="48"/>
      <c r="H24" s="37"/>
      <c r="I24" s="6"/>
      <c r="J24" s="79">
        <v>6</v>
      </c>
      <c r="K24" s="175" t="s">
        <v>52</v>
      </c>
      <c r="L24" s="82">
        <f>L17-L23</f>
        <v>188766.12999999942</v>
      </c>
      <c r="M24" s="82">
        <f t="shared" ref="M24:N24" si="2">M17-M23</f>
        <v>0.87</v>
      </c>
      <c r="N24" s="82">
        <f t="shared" si="2"/>
        <v>129588.42</v>
      </c>
      <c r="O24" s="82"/>
      <c r="P24" s="82"/>
      <c r="Q24" s="99"/>
      <c r="R24" s="99"/>
      <c r="S24" s="99"/>
      <c r="T24" s="99"/>
      <c r="U24" s="99"/>
      <c r="V24" s="82"/>
      <c r="W24" s="82"/>
      <c r="X24" s="82"/>
      <c r="Y24" s="82"/>
      <c r="Z24" s="181"/>
      <c r="AA24" s="94"/>
    </row>
    <row r="25" spans="1:32" ht="15.75" customHeight="1" x14ac:dyDescent="0.25">
      <c r="A25" s="36" t="s">
        <v>47</v>
      </c>
      <c r="B25" s="143" t="s">
        <v>3</v>
      </c>
      <c r="C25" s="47"/>
      <c r="D25" s="37"/>
      <c r="E25" s="47"/>
      <c r="F25" s="37"/>
      <c r="G25" s="48"/>
      <c r="H25" s="37"/>
      <c r="I25" s="6"/>
      <c r="J25" s="79"/>
      <c r="K25" s="175" t="s">
        <v>53</v>
      </c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181"/>
      <c r="AA25" s="94"/>
    </row>
    <row r="26" spans="1:32" ht="15.75" customHeight="1" x14ac:dyDescent="0.25">
      <c r="A26" s="36" t="s">
        <v>48</v>
      </c>
      <c r="B26" s="143" t="s">
        <v>3</v>
      </c>
      <c r="C26" s="47"/>
      <c r="D26" s="37"/>
      <c r="E26" s="47"/>
      <c r="F26" s="37"/>
      <c r="G26" s="48"/>
      <c r="H26" s="37"/>
      <c r="I26" s="6"/>
      <c r="J26" s="79"/>
      <c r="K26" s="175" t="s">
        <v>55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181"/>
      <c r="AA26" s="94"/>
    </row>
    <row r="27" spans="1:32" ht="15.75" x14ac:dyDescent="0.25">
      <c r="A27" s="36" t="s">
        <v>49</v>
      </c>
      <c r="B27" s="143" t="s">
        <v>3</v>
      </c>
      <c r="C27" s="47"/>
      <c r="D27" s="37"/>
      <c r="E27" s="47"/>
      <c r="F27" s="37"/>
      <c r="G27" s="48"/>
      <c r="H27" s="37"/>
      <c r="I27" s="6"/>
      <c r="J27" s="79" t="s">
        <v>3</v>
      </c>
      <c r="K27" s="175" t="s">
        <v>3</v>
      </c>
      <c r="L27" s="81"/>
      <c r="M27" s="81"/>
      <c r="N27" s="81"/>
      <c r="O27" s="81"/>
      <c r="P27" s="81"/>
      <c r="Q27" s="82"/>
      <c r="R27" s="82"/>
      <c r="S27" s="82"/>
      <c r="T27" s="82"/>
      <c r="U27" s="82"/>
      <c r="V27" s="82"/>
      <c r="W27" s="82"/>
      <c r="X27" s="82"/>
      <c r="Y27" s="82"/>
      <c r="Z27" s="181"/>
      <c r="AA27" s="94"/>
    </row>
    <row r="28" spans="1:32" ht="15.75" x14ac:dyDescent="0.25">
      <c r="A28" s="36"/>
      <c r="B28" s="143"/>
      <c r="C28" s="47"/>
      <c r="D28" s="37"/>
      <c r="E28" s="47"/>
      <c r="F28" s="37"/>
      <c r="G28" s="48"/>
      <c r="H28" s="37"/>
      <c r="I28" s="6"/>
      <c r="J28" s="79">
        <v>7</v>
      </c>
      <c r="K28" s="175" t="s">
        <v>60</v>
      </c>
      <c r="L28" s="82">
        <f>L19-L23</f>
        <v>80997.629999999423</v>
      </c>
      <c r="M28" s="82">
        <f t="shared" ref="M28:N28" si="3">M19-M23</f>
        <v>231.79</v>
      </c>
      <c r="N28" s="82">
        <f t="shared" si="3"/>
        <v>124363.43999999999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181"/>
      <c r="AA28" s="94"/>
    </row>
    <row r="29" spans="1:32" ht="15.75" x14ac:dyDescent="0.25">
      <c r="A29" s="12" t="s">
        <v>51</v>
      </c>
      <c r="B29" s="148" t="s">
        <v>38</v>
      </c>
      <c r="C29" s="9">
        <f>D29*7375.25*12</f>
        <v>367287.45</v>
      </c>
      <c r="D29" s="13">
        <v>4.1500000000000004</v>
      </c>
      <c r="E29" s="9">
        <f>F29*7375.25*12</f>
        <v>367287.45</v>
      </c>
      <c r="F29" s="13">
        <v>4.1500000000000004</v>
      </c>
      <c r="G29" s="11">
        <f>C29-E29</f>
        <v>0</v>
      </c>
      <c r="H29" s="13">
        <f>D29-F29</f>
        <v>0</v>
      </c>
      <c r="I29" s="147"/>
      <c r="J29" s="79"/>
      <c r="K29" s="175"/>
      <c r="L29" s="81"/>
      <c r="M29" s="81"/>
      <c r="N29" s="81"/>
      <c r="O29" s="81"/>
      <c r="P29" s="81"/>
      <c r="Q29" s="82"/>
      <c r="R29" s="82"/>
      <c r="S29" s="82"/>
      <c r="T29" s="82"/>
      <c r="U29" s="82"/>
      <c r="V29" s="82"/>
      <c r="W29" s="92"/>
      <c r="X29" s="82"/>
      <c r="Y29" s="82"/>
      <c r="Z29" s="183"/>
      <c r="AA29" s="94"/>
    </row>
    <row r="30" spans="1:32" ht="16.5" thickBot="1" x14ac:dyDescent="0.3">
      <c r="A30" s="8" t="s">
        <v>39</v>
      </c>
      <c r="B30" s="149" t="s">
        <v>40</v>
      </c>
      <c r="C30" s="47"/>
      <c r="D30" s="37"/>
      <c r="E30" s="47"/>
      <c r="F30" s="37"/>
      <c r="G30" s="48"/>
      <c r="H30" s="37"/>
      <c r="I30" s="6"/>
      <c r="J30" s="79"/>
      <c r="K30" s="177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181"/>
    </row>
    <row r="31" spans="1:32" ht="15.75" x14ac:dyDescent="0.25">
      <c r="A31" s="8" t="s">
        <v>54</v>
      </c>
      <c r="B31" s="149" t="s">
        <v>42</v>
      </c>
      <c r="C31" s="47"/>
      <c r="D31" s="37"/>
      <c r="E31" s="47"/>
      <c r="F31" s="37"/>
      <c r="G31" s="48"/>
      <c r="H31" s="37"/>
      <c r="I31" s="6"/>
      <c r="J31" s="75" t="s">
        <v>120</v>
      </c>
      <c r="K31" s="178" t="s">
        <v>190</v>
      </c>
      <c r="L31" s="80">
        <f>L13+L28</f>
        <v>142576.10999999943</v>
      </c>
      <c r="M31" s="80">
        <f t="shared" ref="M31:N31" si="4">M13+M28</f>
        <v>91.079999999999984</v>
      </c>
      <c r="N31" s="80">
        <f t="shared" si="4"/>
        <v>192518.83999999997</v>
      </c>
      <c r="O31" s="80"/>
      <c r="P31" s="80"/>
      <c r="Q31" s="99"/>
      <c r="R31" s="99"/>
      <c r="S31" s="99"/>
      <c r="T31" s="99"/>
      <c r="U31" s="99"/>
      <c r="V31" s="99"/>
      <c r="W31" s="82"/>
      <c r="X31" s="82"/>
      <c r="Y31" s="82"/>
      <c r="Z31" s="181"/>
    </row>
    <row r="32" spans="1:32" ht="15.75" x14ac:dyDescent="0.25">
      <c r="A32" s="8" t="s">
        <v>56</v>
      </c>
      <c r="B32" s="149" t="s">
        <v>57</v>
      </c>
      <c r="C32" s="47"/>
      <c r="D32" s="37"/>
      <c r="E32" s="47"/>
      <c r="F32" s="37"/>
      <c r="G32" s="48"/>
      <c r="H32" s="37"/>
      <c r="I32" s="6"/>
      <c r="J32" s="79"/>
      <c r="K32" s="178" t="s">
        <v>3</v>
      </c>
      <c r="L32" s="105"/>
      <c r="M32" s="82"/>
      <c r="N32" s="82"/>
      <c r="O32" s="82"/>
      <c r="P32" s="81"/>
      <c r="Q32" s="81"/>
      <c r="R32" s="81"/>
      <c r="S32" s="81"/>
      <c r="T32" s="81"/>
      <c r="U32" s="82"/>
      <c r="V32" s="82"/>
      <c r="W32" s="82"/>
      <c r="X32" s="82"/>
      <c r="Y32" s="82"/>
      <c r="Z32" s="182"/>
    </row>
    <row r="33" spans="1:26" ht="15.75" x14ac:dyDescent="0.25">
      <c r="A33" s="8" t="s">
        <v>58</v>
      </c>
      <c r="B33" s="149" t="s">
        <v>59</v>
      </c>
      <c r="C33" s="47"/>
      <c r="D33" s="37"/>
      <c r="E33" s="47"/>
      <c r="F33" s="37"/>
      <c r="G33" s="48"/>
      <c r="H33" s="37"/>
      <c r="I33" s="6"/>
      <c r="J33" s="79"/>
      <c r="K33" s="178" t="s">
        <v>175</v>
      </c>
      <c r="L33" s="107">
        <f>24162.75+40401.68</f>
        <v>64564.43</v>
      </c>
      <c r="M33" s="81"/>
      <c r="N33" s="81"/>
      <c r="O33" s="81"/>
      <c r="P33" s="81"/>
      <c r="Q33" s="81"/>
      <c r="R33" s="81"/>
      <c r="S33" s="81"/>
      <c r="T33" s="81"/>
      <c r="U33" s="82"/>
      <c r="V33" s="82"/>
      <c r="W33" s="82"/>
      <c r="X33" s="82"/>
      <c r="Y33" s="82"/>
      <c r="Z33" s="182"/>
    </row>
    <row r="34" spans="1:26" ht="15.75" x14ac:dyDescent="0.25">
      <c r="A34" s="8" t="s">
        <v>61</v>
      </c>
      <c r="B34" s="149" t="s">
        <v>62</v>
      </c>
      <c r="C34" s="47"/>
      <c r="D34" s="37"/>
      <c r="E34" s="47"/>
      <c r="F34" s="37"/>
      <c r="G34" s="48"/>
      <c r="H34" s="37"/>
      <c r="I34" s="6"/>
      <c r="J34" s="79"/>
      <c r="K34" s="179"/>
      <c r="L34" s="112"/>
      <c r="M34" s="82"/>
      <c r="N34" s="82"/>
      <c r="O34" s="82"/>
      <c r="P34" s="91"/>
      <c r="Q34" s="91"/>
      <c r="R34" s="91"/>
      <c r="S34" s="91"/>
      <c r="T34" s="91"/>
      <c r="U34" s="82"/>
      <c r="V34" s="82"/>
      <c r="W34" s="82"/>
      <c r="X34" s="82"/>
      <c r="Y34" s="82"/>
      <c r="Z34" s="182"/>
    </row>
    <row r="35" spans="1:26" ht="15.75" x14ac:dyDescent="0.25">
      <c r="A35" s="36" t="s">
        <v>45</v>
      </c>
      <c r="B35" s="149" t="s">
        <v>63</v>
      </c>
      <c r="C35" s="47"/>
      <c r="D35" s="37"/>
      <c r="E35" s="47"/>
      <c r="F35" s="37"/>
      <c r="G35" s="48"/>
      <c r="H35" s="37"/>
      <c r="I35" s="6"/>
      <c r="J35" s="79"/>
      <c r="K35" s="179"/>
      <c r="L35" s="105"/>
      <c r="M35" s="82"/>
      <c r="N35" s="82"/>
      <c r="O35" s="82"/>
      <c r="P35" s="81"/>
      <c r="Q35" s="81"/>
      <c r="R35" s="81"/>
      <c r="S35" s="81"/>
      <c r="T35" s="81"/>
      <c r="U35" s="82"/>
      <c r="V35" s="82"/>
      <c r="W35" s="82"/>
      <c r="X35" s="82"/>
      <c r="Y35" s="82"/>
      <c r="Z35" s="182"/>
    </row>
    <row r="36" spans="1:26" ht="15.75" x14ac:dyDescent="0.25">
      <c r="A36" s="36" t="s">
        <v>46</v>
      </c>
      <c r="B36" s="149" t="s">
        <v>64</v>
      </c>
      <c r="C36" s="47"/>
      <c r="D36" s="37"/>
      <c r="E36" s="47"/>
      <c r="F36" s="37"/>
      <c r="G36" s="48"/>
      <c r="H36" s="37"/>
      <c r="I36" s="6"/>
      <c r="J36" s="150"/>
      <c r="K36" s="180"/>
      <c r="L36" s="170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84"/>
    </row>
    <row r="37" spans="1:26" ht="15.75" x14ac:dyDescent="0.25">
      <c r="A37" s="36" t="s">
        <v>47</v>
      </c>
      <c r="B37" s="149" t="s">
        <v>65</v>
      </c>
      <c r="C37" s="47"/>
      <c r="D37" s="37"/>
      <c r="E37" s="47"/>
      <c r="F37" s="37"/>
      <c r="G37" s="48"/>
      <c r="H37" s="37"/>
      <c r="I37" s="6"/>
      <c r="J37" s="79"/>
      <c r="K37" s="109"/>
      <c r="L37" s="105"/>
      <c r="M37" s="82"/>
      <c r="N37" s="82"/>
      <c r="O37" s="82"/>
      <c r="P37" s="81"/>
      <c r="Q37" s="81"/>
      <c r="R37" s="81"/>
      <c r="S37" s="81"/>
      <c r="T37" s="81"/>
      <c r="U37" s="82"/>
      <c r="V37" s="82"/>
      <c r="W37" s="82"/>
      <c r="X37" s="82"/>
      <c r="Y37" s="82"/>
      <c r="Z37" s="83"/>
    </row>
    <row r="38" spans="1:26" ht="15.75" x14ac:dyDescent="0.25">
      <c r="A38" s="36" t="s">
        <v>48</v>
      </c>
      <c r="B38" s="149" t="s">
        <v>66</v>
      </c>
      <c r="C38" s="47"/>
      <c r="D38" s="37"/>
      <c r="E38" s="47"/>
      <c r="F38" s="37"/>
      <c r="G38" s="48"/>
      <c r="H38" s="37"/>
      <c r="I38" s="6"/>
      <c r="J38" s="79"/>
      <c r="K38" s="111"/>
      <c r="L38" s="82"/>
      <c r="M38" s="80"/>
      <c r="N38" s="80"/>
      <c r="O38" s="80"/>
      <c r="P38" s="81"/>
      <c r="Q38" s="81"/>
      <c r="R38" s="81"/>
      <c r="S38" s="81"/>
      <c r="T38" s="81"/>
      <c r="U38" s="82"/>
      <c r="V38" s="82"/>
      <c r="W38" s="82"/>
      <c r="X38" s="82"/>
      <c r="Y38" s="82"/>
      <c r="Z38" s="83"/>
    </row>
    <row r="39" spans="1:26" ht="15.75" x14ac:dyDescent="0.25">
      <c r="A39" s="36" t="s">
        <v>49</v>
      </c>
      <c r="B39" s="149" t="s">
        <v>67</v>
      </c>
      <c r="C39" s="47"/>
      <c r="D39" s="37"/>
      <c r="E39" s="47"/>
      <c r="F39" s="37"/>
      <c r="G39" s="48"/>
      <c r="H39" s="37"/>
      <c r="I39" s="6"/>
      <c r="J39" s="79"/>
      <c r="K39" s="106" t="s">
        <v>176</v>
      </c>
      <c r="L39" s="80">
        <f>L33-L34-L35-L36-L37</f>
        <v>64564.43</v>
      </c>
      <c r="M39" s="81"/>
      <c r="N39" s="81"/>
      <c r="O39" s="81"/>
      <c r="P39" s="81"/>
      <c r="Q39" s="81"/>
      <c r="R39" s="81"/>
      <c r="S39" s="81"/>
      <c r="T39" s="81"/>
      <c r="U39" s="82"/>
      <c r="V39" s="82"/>
      <c r="W39" s="82"/>
      <c r="X39" s="82"/>
      <c r="Y39" s="82"/>
      <c r="Z39" s="83"/>
    </row>
    <row r="40" spans="1:26" ht="15.75" x14ac:dyDescent="0.25">
      <c r="A40" s="36"/>
      <c r="B40" s="149" t="s">
        <v>68</v>
      </c>
      <c r="C40" s="47"/>
      <c r="D40" s="37"/>
      <c r="E40" s="47"/>
      <c r="F40" s="37"/>
      <c r="G40" s="48"/>
      <c r="H40" s="37"/>
      <c r="I40" s="6"/>
      <c r="J40" s="79"/>
      <c r="K40" s="106"/>
      <c r="L40" s="107"/>
      <c r="M40" s="82"/>
      <c r="N40" s="82"/>
      <c r="O40" s="82"/>
      <c r="P40" s="81"/>
      <c r="Q40" s="81"/>
      <c r="R40" s="81"/>
      <c r="S40" s="81"/>
      <c r="T40" s="81"/>
      <c r="U40" s="82"/>
      <c r="V40" s="82"/>
      <c r="W40" s="82"/>
      <c r="X40" s="82"/>
      <c r="Y40" s="82"/>
      <c r="Z40" s="83"/>
    </row>
    <row r="41" spans="1:26" ht="15.75" x14ac:dyDescent="0.25">
      <c r="A41" s="36"/>
      <c r="B41" s="149" t="s">
        <v>70</v>
      </c>
      <c r="C41" s="47"/>
      <c r="D41" s="37"/>
      <c r="E41" s="47"/>
      <c r="F41" s="37"/>
      <c r="G41" s="48"/>
      <c r="H41" s="37"/>
      <c r="I41" s="6"/>
      <c r="J41" s="79"/>
      <c r="K41" s="106"/>
      <c r="L41" s="80"/>
      <c r="M41" s="80"/>
      <c r="N41" s="80"/>
      <c r="O41" s="80"/>
      <c r="P41" s="81"/>
      <c r="Q41" s="81"/>
      <c r="R41" s="81"/>
      <c r="S41" s="81"/>
      <c r="T41" s="81"/>
      <c r="U41" s="82"/>
      <c r="V41" s="82"/>
      <c r="W41" s="82"/>
      <c r="X41" s="82"/>
      <c r="Y41" s="82"/>
      <c r="Z41" s="83"/>
    </row>
    <row r="42" spans="1:26" ht="15.75" x14ac:dyDescent="0.25">
      <c r="A42" s="36"/>
      <c r="B42" s="149" t="s">
        <v>71</v>
      </c>
      <c r="C42" s="47"/>
      <c r="D42" s="37"/>
      <c r="E42" s="47"/>
      <c r="F42" s="37"/>
      <c r="G42" s="48"/>
      <c r="H42" s="37"/>
      <c r="I42" s="6"/>
      <c r="J42" s="79"/>
      <c r="K42" s="76" t="s">
        <v>69</v>
      </c>
      <c r="L42" s="81"/>
      <c r="M42" s="81"/>
      <c r="N42" s="81"/>
      <c r="O42" s="81"/>
      <c r="P42" s="81"/>
      <c r="Q42" s="81"/>
      <c r="R42" s="81"/>
      <c r="S42" s="81"/>
      <c r="T42" s="81"/>
      <c r="U42" s="82"/>
      <c r="V42" s="82"/>
      <c r="W42" s="82"/>
      <c r="X42" s="82"/>
      <c r="Y42" s="82"/>
      <c r="Z42" s="83"/>
    </row>
    <row r="43" spans="1:26" ht="16.5" thickBot="1" x14ac:dyDescent="0.3">
      <c r="A43" s="98"/>
      <c r="B43" s="146"/>
      <c r="C43" s="52"/>
      <c r="D43" s="38"/>
      <c r="E43" s="52"/>
      <c r="F43" s="38"/>
      <c r="G43" s="53"/>
      <c r="H43" s="38"/>
      <c r="I43" s="6"/>
      <c r="J43" s="84"/>
      <c r="K43" s="85" t="s">
        <v>163</v>
      </c>
      <c r="L43" s="85"/>
      <c r="M43" s="85"/>
      <c r="N43" s="85"/>
      <c r="O43" s="85"/>
      <c r="P43" s="85"/>
      <c r="Q43" s="85"/>
      <c r="R43" s="85"/>
      <c r="S43" s="85"/>
      <c r="T43" s="85"/>
      <c r="U43" s="86"/>
      <c r="V43" s="86"/>
      <c r="W43" s="86"/>
      <c r="X43" s="86"/>
      <c r="Y43" s="86"/>
      <c r="Z43" s="87"/>
    </row>
    <row r="44" spans="1:26" ht="15.75" x14ac:dyDescent="0.25">
      <c r="A44" s="12" t="s">
        <v>72</v>
      </c>
      <c r="B44" s="56" t="s">
        <v>73</v>
      </c>
      <c r="C44" s="9">
        <f>D44*7375.25*12</f>
        <v>118594.02000000002</v>
      </c>
      <c r="D44" s="13">
        <v>1.34</v>
      </c>
      <c r="E44" s="9">
        <f>F44*7375.25*12</f>
        <v>118594.02000000002</v>
      </c>
      <c r="F44" s="13">
        <v>1.34</v>
      </c>
      <c r="G44" s="11">
        <f>C44-E44</f>
        <v>0</v>
      </c>
      <c r="H44" s="13">
        <f>D44-F44</f>
        <v>0</v>
      </c>
      <c r="I44" s="147"/>
      <c r="K44" s="3"/>
      <c r="L44" s="3"/>
      <c r="M44" s="3"/>
      <c r="N44" s="3"/>
      <c r="O44" s="3"/>
      <c r="P44" s="3"/>
      <c r="Q44" s="3"/>
      <c r="R44" s="3"/>
      <c r="S44" s="3"/>
      <c r="T44" s="3"/>
      <c r="U44" s="88"/>
      <c r="V44" s="88"/>
      <c r="W44" s="88"/>
      <c r="X44" s="88"/>
      <c r="Y44" s="88"/>
      <c r="Z44" s="3"/>
    </row>
    <row r="45" spans="1:26" ht="15.75" x14ac:dyDescent="0.25">
      <c r="A45" s="8" t="s">
        <v>74</v>
      </c>
      <c r="B45" s="143" t="s">
        <v>75</v>
      </c>
      <c r="C45" s="14"/>
      <c r="D45" s="15" t="s">
        <v>3</v>
      </c>
      <c r="E45" s="14"/>
      <c r="F45" s="15" t="s">
        <v>3</v>
      </c>
      <c r="G45" s="16"/>
      <c r="H45" s="15" t="s">
        <v>3</v>
      </c>
      <c r="I45" s="6"/>
      <c r="K45" s="3" t="s">
        <v>3</v>
      </c>
      <c r="L45" s="3"/>
      <c r="M45" s="3"/>
      <c r="N45" s="3"/>
      <c r="O45" s="3"/>
      <c r="P45" s="3"/>
      <c r="Q45" s="3"/>
      <c r="R45" s="3"/>
      <c r="S45" s="3"/>
      <c r="T45" s="3"/>
      <c r="U45" s="88"/>
      <c r="V45" s="88"/>
      <c r="W45" s="88"/>
      <c r="X45" s="88"/>
      <c r="Y45" s="3"/>
      <c r="Z45" s="3"/>
    </row>
    <row r="46" spans="1:26" ht="14.25" customHeight="1" x14ac:dyDescent="0.25">
      <c r="A46" s="8" t="s">
        <v>39</v>
      </c>
      <c r="B46" s="143" t="s">
        <v>76</v>
      </c>
      <c r="C46" s="14"/>
      <c r="D46" s="15"/>
      <c r="E46" s="14"/>
      <c r="F46" s="15"/>
      <c r="G46" s="16"/>
      <c r="H46" s="15"/>
      <c r="I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25">
      <c r="A47" s="8"/>
      <c r="B47" s="143"/>
      <c r="C47" s="14"/>
      <c r="D47" s="15"/>
      <c r="E47" s="14"/>
      <c r="F47" s="15"/>
      <c r="G47" s="16"/>
      <c r="H47" s="15"/>
      <c r="I47" s="6"/>
      <c r="K47" s="3" t="s">
        <v>194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 x14ac:dyDescent="0.25">
      <c r="A48" s="12" t="s">
        <v>152</v>
      </c>
      <c r="B48" s="114"/>
      <c r="C48" s="9">
        <f>D48*7375.25*12</f>
        <v>56641.919999999998</v>
      </c>
      <c r="D48" s="13">
        <f>D49+D50</f>
        <v>0.64</v>
      </c>
      <c r="E48" s="9">
        <f>F48*7375.25*12</f>
        <v>48676.65</v>
      </c>
      <c r="F48" s="13">
        <f>F49+F50</f>
        <v>0.55000000000000004</v>
      </c>
      <c r="G48" s="11">
        <f t="shared" ref="G48:H51" si="5">C48-E48</f>
        <v>7965.2699999999968</v>
      </c>
      <c r="H48" s="13">
        <f t="shared" si="5"/>
        <v>8.9999999999999969E-2</v>
      </c>
      <c r="I48" s="172"/>
      <c r="K48" s="3"/>
      <c r="L48" s="3"/>
      <c r="M48" s="3"/>
      <c r="N48" s="3"/>
      <c r="O48" s="3"/>
      <c r="P48" s="3"/>
      <c r="Q48" s="3"/>
      <c r="R48" s="3"/>
      <c r="S48" s="3"/>
      <c r="T48" s="3"/>
      <c r="U48" s="88"/>
      <c r="V48" s="88"/>
      <c r="W48" s="88"/>
      <c r="X48" s="88"/>
      <c r="Y48" s="88"/>
      <c r="Z48" s="88"/>
    </row>
    <row r="49" spans="1:26" ht="15.75" x14ac:dyDescent="0.25">
      <c r="A49" s="36" t="s">
        <v>153</v>
      </c>
      <c r="B49" s="151" t="s">
        <v>77</v>
      </c>
      <c r="C49" s="9">
        <f>D49*7375.25*12</f>
        <v>48676.65</v>
      </c>
      <c r="D49" s="10">
        <v>0.55000000000000004</v>
      </c>
      <c r="E49" s="9">
        <f>F49*7375.25*12</f>
        <v>48676.65</v>
      </c>
      <c r="F49" s="10">
        <v>0.55000000000000004</v>
      </c>
      <c r="G49" s="11">
        <f t="shared" si="5"/>
        <v>0</v>
      </c>
      <c r="H49" s="13">
        <f t="shared" si="5"/>
        <v>0</v>
      </c>
      <c r="I49" s="6"/>
      <c r="K49" s="3"/>
      <c r="P49" s="144"/>
      <c r="Q49" s="144"/>
      <c r="R49" s="144"/>
      <c r="S49" s="144"/>
      <c r="T49" s="144"/>
      <c r="U49" s="88"/>
      <c r="V49" s="88"/>
      <c r="W49" s="88"/>
      <c r="X49" s="88"/>
    </row>
    <row r="50" spans="1:26" x14ac:dyDescent="0.25">
      <c r="A50" s="98" t="s">
        <v>154</v>
      </c>
      <c r="B50" s="152" t="s">
        <v>155</v>
      </c>
      <c r="C50" s="9">
        <f>D50*7375.25*12</f>
        <v>7965.2699999999986</v>
      </c>
      <c r="D50" s="19">
        <v>0.09</v>
      </c>
      <c r="E50" s="108">
        <v>0</v>
      </c>
      <c r="F50" s="19">
        <v>0</v>
      </c>
      <c r="G50" s="11">
        <f t="shared" si="5"/>
        <v>7965.2699999999986</v>
      </c>
      <c r="H50" s="13">
        <f t="shared" si="5"/>
        <v>0.09</v>
      </c>
      <c r="I50" s="147"/>
    </row>
    <row r="51" spans="1:26" x14ac:dyDescent="0.25">
      <c r="A51" s="8" t="s">
        <v>78</v>
      </c>
      <c r="B51" s="143" t="s">
        <v>79</v>
      </c>
      <c r="C51" s="9">
        <f>D51*7375.25*12</f>
        <v>479686.25999999995</v>
      </c>
      <c r="D51" s="10">
        <v>5.42</v>
      </c>
      <c r="E51" s="9">
        <f>F51*7375.25*12</f>
        <v>479686.25999999995</v>
      </c>
      <c r="F51" s="10">
        <v>5.42</v>
      </c>
      <c r="G51" s="11">
        <f t="shared" si="5"/>
        <v>0</v>
      </c>
      <c r="H51" s="13">
        <f t="shared" si="5"/>
        <v>0</v>
      </c>
      <c r="I51" s="147"/>
    </row>
    <row r="52" spans="1:26" x14ac:dyDescent="0.25">
      <c r="A52" s="8" t="s">
        <v>80</v>
      </c>
      <c r="B52" s="143" t="s">
        <v>81</v>
      </c>
      <c r="C52" s="21"/>
      <c r="D52" s="10"/>
      <c r="E52" s="21"/>
      <c r="F52" s="10"/>
      <c r="G52" s="22"/>
      <c r="H52" s="10"/>
      <c r="I52" s="6"/>
    </row>
    <row r="53" spans="1:26" x14ac:dyDescent="0.25">
      <c r="A53" s="8" t="s">
        <v>82</v>
      </c>
      <c r="B53" s="143" t="s">
        <v>104</v>
      </c>
      <c r="C53" s="153"/>
      <c r="D53" s="154"/>
      <c r="E53" s="153"/>
      <c r="F53" s="154"/>
      <c r="G53" s="155"/>
      <c r="H53" s="154"/>
      <c r="I53" s="6"/>
    </row>
    <row r="54" spans="1:26" x14ac:dyDescent="0.25">
      <c r="A54" s="36" t="s">
        <v>45</v>
      </c>
      <c r="B54" s="143" t="s">
        <v>103</v>
      </c>
      <c r="C54" s="153"/>
      <c r="D54" s="154"/>
      <c r="E54" s="153"/>
      <c r="F54" s="154"/>
      <c r="G54" s="155"/>
      <c r="H54" s="154"/>
      <c r="I54" s="6"/>
    </row>
    <row r="55" spans="1:26" x14ac:dyDescent="0.25">
      <c r="A55" s="36" t="s">
        <v>46</v>
      </c>
      <c r="B55" s="143" t="s">
        <v>83</v>
      </c>
      <c r="C55" s="153"/>
      <c r="D55" s="154"/>
      <c r="E55" s="153"/>
      <c r="F55" s="154"/>
      <c r="G55" s="155"/>
      <c r="H55" s="154"/>
      <c r="I55" s="6"/>
    </row>
    <row r="56" spans="1:26" x14ac:dyDescent="0.25">
      <c r="A56" s="36" t="s">
        <v>47</v>
      </c>
      <c r="B56" s="143" t="s">
        <v>84</v>
      </c>
      <c r="C56" s="153"/>
      <c r="D56" s="154"/>
      <c r="E56" s="153"/>
      <c r="F56" s="154"/>
      <c r="G56" s="155"/>
      <c r="H56" s="154"/>
      <c r="I56" s="6"/>
    </row>
    <row r="57" spans="1:26" x14ac:dyDescent="0.25">
      <c r="A57" s="36" t="s">
        <v>48</v>
      </c>
      <c r="B57" s="143" t="s">
        <v>85</v>
      </c>
      <c r="C57" s="153"/>
      <c r="D57" s="154"/>
      <c r="E57" s="153"/>
      <c r="F57" s="154"/>
      <c r="G57" s="155"/>
      <c r="H57" s="154"/>
      <c r="I57" s="147"/>
    </row>
    <row r="58" spans="1:26" ht="15.75" x14ac:dyDescent="0.25">
      <c r="A58" s="36" t="s">
        <v>49</v>
      </c>
      <c r="B58" s="143" t="s">
        <v>86</v>
      </c>
      <c r="C58" s="153"/>
      <c r="D58" s="154"/>
      <c r="E58" s="153"/>
      <c r="F58" s="154"/>
      <c r="G58" s="155"/>
      <c r="H58" s="154"/>
      <c r="I58" s="147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x14ac:dyDescent="0.25">
      <c r="A59" s="36"/>
      <c r="B59" s="143" t="s">
        <v>87</v>
      </c>
      <c r="C59" s="153"/>
      <c r="D59" s="154"/>
      <c r="E59" s="153"/>
      <c r="F59" s="154"/>
      <c r="G59" s="155"/>
      <c r="H59" s="154"/>
      <c r="I59" s="147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x14ac:dyDescent="0.25">
      <c r="A60" s="36"/>
      <c r="B60" s="143" t="s">
        <v>88</v>
      </c>
      <c r="C60" s="153"/>
      <c r="D60" s="154"/>
      <c r="E60" s="153"/>
      <c r="F60" s="154"/>
      <c r="G60" s="155"/>
      <c r="H60" s="154"/>
      <c r="I60" s="147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88"/>
      <c r="W60" s="88"/>
      <c r="X60" s="88"/>
      <c r="Y60" s="88"/>
      <c r="Z60" s="88"/>
    </row>
    <row r="61" spans="1:26" ht="15.75" x14ac:dyDescent="0.25">
      <c r="A61" s="36"/>
      <c r="B61" s="143" t="s">
        <v>89</v>
      </c>
      <c r="C61" s="47"/>
      <c r="D61" s="37"/>
      <c r="E61" s="47"/>
      <c r="F61" s="37"/>
      <c r="G61" s="48"/>
      <c r="H61" s="37"/>
      <c r="I61" s="147"/>
      <c r="K61" s="3"/>
      <c r="Q61" s="144"/>
      <c r="R61" s="144"/>
      <c r="S61" s="144"/>
      <c r="T61" s="144"/>
      <c r="U61" s="144"/>
      <c r="V61" s="88"/>
      <c r="W61" s="88"/>
      <c r="X61" s="88"/>
      <c r="Y61" s="88"/>
    </row>
    <row r="62" spans="1:26" x14ac:dyDescent="0.25">
      <c r="A62" s="12" t="s">
        <v>90</v>
      </c>
      <c r="B62" s="56" t="s">
        <v>91</v>
      </c>
      <c r="C62" s="9">
        <f>D62*7375.25*12</f>
        <v>631911.41999999993</v>
      </c>
      <c r="D62" s="13">
        <v>7.14</v>
      </c>
      <c r="E62" s="9">
        <f>F62*7375.25*12</f>
        <v>631911.41999999993</v>
      </c>
      <c r="F62" s="13">
        <v>7.14</v>
      </c>
      <c r="G62" s="11">
        <f>C62-E62</f>
        <v>0</v>
      </c>
      <c r="H62" s="13">
        <f>D62-F62</f>
        <v>0</v>
      </c>
      <c r="I62" s="147"/>
    </row>
    <row r="63" spans="1:26" x14ac:dyDescent="0.25">
      <c r="A63" s="8" t="s">
        <v>92</v>
      </c>
      <c r="B63" s="143" t="s">
        <v>93</v>
      </c>
      <c r="C63" s="14"/>
      <c r="D63" s="15"/>
      <c r="E63" s="14"/>
      <c r="F63" s="15"/>
      <c r="G63" s="16"/>
      <c r="H63" s="15"/>
      <c r="I63" s="147"/>
    </row>
    <row r="64" spans="1:26" x14ac:dyDescent="0.25">
      <c r="A64" s="36" t="s">
        <v>3</v>
      </c>
      <c r="B64" s="143" t="s">
        <v>94</v>
      </c>
      <c r="C64" s="14"/>
      <c r="D64" s="15"/>
      <c r="E64" s="14"/>
      <c r="F64" s="15"/>
      <c r="G64" s="16"/>
      <c r="H64" s="15"/>
      <c r="I64" s="147"/>
    </row>
    <row r="65" spans="1:9" x14ac:dyDescent="0.25">
      <c r="A65" s="36"/>
      <c r="B65" s="143"/>
      <c r="C65" s="47"/>
      <c r="D65" s="37"/>
      <c r="E65" s="47"/>
      <c r="F65" s="37"/>
      <c r="G65" s="48"/>
      <c r="H65" s="37"/>
      <c r="I65" s="147"/>
    </row>
    <row r="66" spans="1:9" x14ac:dyDescent="0.25">
      <c r="A66" s="23" t="s">
        <v>95</v>
      </c>
      <c r="B66" s="56" t="s">
        <v>126</v>
      </c>
      <c r="C66" s="156"/>
      <c r="D66" s="157"/>
      <c r="E66" s="156"/>
      <c r="F66" s="35"/>
      <c r="G66" s="61"/>
      <c r="H66" s="35"/>
      <c r="I66" s="147"/>
    </row>
    <row r="67" spans="1:9" x14ac:dyDescent="0.25">
      <c r="A67" s="36" t="s">
        <v>92</v>
      </c>
      <c r="B67" s="143" t="s">
        <v>127</v>
      </c>
      <c r="C67" s="47"/>
      <c r="D67" s="6"/>
      <c r="E67" s="47"/>
      <c r="F67" s="37"/>
      <c r="G67" s="48"/>
      <c r="H67" s="37"/>
      <c r="I67" s="6"/>
    </row>
    <row r="68" spans="1:9" x14ac:dyDescent="0.25">
      <c r="A68" s="93" t="s">
        <v>128</v>
      </c>
      <c r="B68" s="143" t="s">
        <v>129</v>
      </c>
      <c r="C68" s="47"/>
      <c r="D68" s="6"/>
      <c r="E68" s="47"/>
      <c r="F68" s="37"/>
      <c r="G68" s="48"/>
      <c r="H68" s="37"/>
      <c r="I68" s="6"/>
    </row>
    <row r="69" spans="1:9" x14ac:dyDescent="0.25">
      <c r="A69" s="36"/>
      <c r="B69" s="143" t="s">
        <v>130</v>
      </c>
      <c r="C69" s="47"/>
      <c r="D69" s="6"/>
      <c r="E69" s="47"/>
      <c r="F69" s="37"/>
      <c r="G69" s="48"/>
      <c r="H69" s="37"/>
      <c r="I69" s="6"/>
    </row>
    <row r="70" spans="1:9" x14ac:dyDescent="0.25">
      <c r="A70" s="36"/>
      <c r="B70" s="143" t="s">
        <v>131</v>
      </c>
      <c r="C70" s="47"/>
      <c r="D70" s="6"/>
      <c r="E70" s="47"/>
      <c r="F70" s="37"/>
      <c r="G70" s="48"/>
      <c r="H70" s="37"/>
      <c r="I70" s="6"/>
    </row>
    <row r="71" spans="1:9" x14ac:dyDescent="0.25">
      <c r="A71" s="36"/>
      <c r="B71" s="143" t="s">
        <v>132</v>
      </c>
      <c r="C71" s="47"/>
      <c r="D71" s="6"/>
      <c r="E71" s="47"/>
      <c r="F71" s="37"/>
      <c r="G71" s="48"/>
      <c r="H71" s="37"/>
      <c r="I71" s="6"/>
    </row>
    <row r="72" spans="1:9" x14ac:dyDescent="0.25">
      <c r="A72" s="36"/>
      <c r="B72" s="143" t="s">
        <v>133</v>
      </c>
      <c r="C72" s="47"/>
      <c r="D72" s="6"/>
      <c r="E72" s="47"/>
      <c r="F72" s="37"/>
      <c r="G72" s="48"/>
      <c r="H72" s="37"/>
      <c r="I72" s="147"/>
    </row>
    <row r="73" spans="1:9" x14ac:dyDescent="0.25">
      <c r="A73" s="36"/>
      <c r="B73" s="143" t="s">
        <v>134</v>
      </c>
      <c r="C73" s="47"/>
      <c r="D73" s="6"/>
      <c r="E73" s="47"/>
      <c r="F73" s="37"/>
      <c r="G73" s="48"/>
      <c r="H73" s="37"/>
      <c r="I73" s="6"/>
    </row>
    <row r="74" spans="1:9" x14ac:dyDescent="0.25">
      <c r="A74" s="36"/>
      <c r="B74" s="143" t="s">
        <v>135</v>
      </c>
      <c r="C74" s="47"/>
      <c r="D74" s="6"/>
      <c r="E74" s="47"/>
      <c r="F74" s="37"/>
      <c r="G74" s="48"/>
      <c r="H74" s="37"/>
      <c r="I74" s="6"/>
    </row>
    <row r="75" spans="1:9" x14ac:dyDescent="0.25">
      <c r="A75" s="36"/>
      <c r="B75" s="143" t="s">
        <v>136</v>
      </c>
      <c r="C75" s="47"/>
      <c r="D75" s="6"/>
      <c r="E75" s="47"/>
      <c r="F75" s="37"/>
      <c r="G75" s="48"/>
      <c r="H75" s="37"/>
      <c r="I75" s="6"/>
    </row>
    <row r="76" spans="1:9" x14ac:dyDescent="0.25">
      <c r="A76" s="36"/>
      <c r="B76" s="143" t="s">
        <v>137</v>
      </c>
      <c r="C76" s="47"/>
      <c r="D76" s="6"/>
      <c r="E76" s="47"/>
      <c r="F76" s="37"/>
      <c r="G76" s="48"/>
      <c r="H76" s="37"/>
      <c r="I76" s="6"/>
    </row>
    <row r="77" spans="1:9" x14ac:dyDescent="0.25">
      <c r="A77" s="36"/>
      <c r="B77" s="143" t="s">
        <v>138</v>
      </c>
      <c r="C77" s="47"/>
      <c r="D77" s="6"/>
      <c r="E77" s="47"/>
      <c r="F77" s="37"/>
      <c r="G77" s="48"/>
      <c r="H77" s="37"/>
      <c r="I77" s="6"/>
    </row>
    <row r="78" spans="1:9" x14ac:dyDescent="0.25">
      <c r="A78" s="36"/>
      <c r="B78" s="143" t="s">
        <v>146</v>
      </c>
      <c r="C78" s="47"/>
      <c r="D78" s="6"/>
      <c r="E78" s="47"/>
      <c r="F78" s="37"/>
      <c r="G78" s="48"/>
      <c r="H78" s="37"/>
      <c r="I78" s="6"/>
    </row>
    <row r="79" spans="1:9" x14ac:dyDescent="0.25">
      <c r="A79" s="98"/>
      <c r="B79" s="158"/>
      <c r="C79" s="52"/>
      <c r="D79" s="140"/>
      <c r="E79" s="52"/>
      <c r="F79" s="38"/>
      <c r="G79" s="53"/>
      <c r="H79" s="38"/>
      <c r="I79" s="6"/>
    </row>
    <row r="80" spans="1:9" x14ac:dyDescent="0.25">
      <c r="A80" s="23" t="s">
        <v>96</v>
      </c>
      <c r="B80" s="56" t="s">
        <v>97</v>
      </c>
      <c r="C80" s="156"/>
      <c r="D80" s="157"/>
      <c r="E80" s="156"/>
      <c r="F80" s="35"/>
      <c r="G80" s="61"/>
      <c r="H80" s="35"/>
      <c r="I80" s="6"/>
    </row>
    <row r="81" spans="1:11" x14ac:dyDescent="0.25">
      <c r="A81" s="36" t="s">
        <v>92</v>
      </c>
      <c r="B81" s="143" t="s">
        <v>139</v>
      </c>
      <c r="C81" s="47"/>
      <c r="D81" s="6"/>
      <c r="E81" s="47"/>
      <c r="F81" s="37"/>
      <c r="G81" s="48"/>
      <c r="H81" s="37"/>
      <c r="I81" s="6"/>
    </row>
    <row r="82" spans="1:11" x14ac:dyDescent="0.25">
      <c r="A82" s="36" t="s">
        <v>140</v>
      </c>
      <c r="B82" s="143" t="s">
        <v>141</v>
      </c>
      <c r="C82" s="47"/>
      <c r="D82" s="6"/>
      <c r="E82" s="47"/>
      <c r="F82" s="37"/>
      <c r="G82" s="48"/>
      <c r="H82" s="37"/>
      <c r="I82" s="6"/>
    </row>
    <row r="83" spans="1:11" x14ac:dyDescent="0.25">
      <c r="A83" s="36"/>
      <c r="B83" s="143" t="s">
        <v>142</v>
      </c>
      <c r="C83" s="47"/>
      <c r="D83" s="6"/>
      <c r="E83" s="47"/>
      <c r="F83" s="37"/>
      <c r="G83" s="48"/>
      <c r="H83" s="37"/>
      <c r="I83" s="6"/>
    </row>
    <row r="84" spans="1:11" x14ac:dyDescent="0.25">
      <c r="A84" s="36"/>
      <c r="B84" s="143" t="s">
        <v>143</v>
      </c>
      <c r="C84" s="47"/>
      <c r="D84" s="6"/>
      <c r="E84" s="47"/>
      <c r="F84" s="37"/>
      <c r="G84" s="48"/>
      <c r="H84" s="37"/>
      <c r="I84" s="6"/>
    </row>
    <row r="85" spans="1:11" x14ac:dyDescent="0.25">
      <c r="A85" s="36"/>
      <c r="B85" s="143" t="s">
        <v>144</v>
      </c>
      <c r="C85" s="47"/>
      <c r="D85" s="6"/>
      <c r="E85" s="47"/>
      <c r="F85" s="37"/>
      <c r="G85" s="48"/>
      <c r="H85" s="37"/>
      <c r="I85" s="6"/>
    </row>
    <row r="86" spans="1:11" x14ac:dyDescent="0.25">
      <c r="A86" s="36"/>
      <c r="B86" s="143" t="s">
        <v>145</v>
      </c>
      <c r="C86" s="47"/>
      <c r="D86" s="6"/>
      <c r="E86" s="47"/>
      <c r="F86" s="37"/>
      <c r="G86" s="48"/>
      <c r="H86" s="37"/>
      <c r="I86" s="6"/>
    </row>
    <row r="87" spans="1:11" x14ac:dyDescent="0.25">
      <c r="A87" s="36"/>
      <c r="B87" s="143" t="s">
        <v>147</v>
      </c>
      <c r="C87" s="47"/>
      <c r="D87" s="6"/>
      <c r="E87" s="47"/>
      <c r="F87" s="37"/>
      <c r="G87" s="48"/>
      <c r="H87" s="37"/>
      <c r="I87" s="6"/>
    </row>
    <row r="88" spans="1:11" x14ac:dyDescent="0.25">
      <c r="A88" s="98"/>
      <c r="B88" s="158"/>
      <c r="C88" s="52"/>
      <c r="D88" s="140"/>
      <c r="E88" s="52"/>
      <c r="F88" s="38"/>
      <c r="G88" s="53"/>
      <c r="H88" s="38"/>
      <c r="I88" s="6"/>
    </row>
    <row r="89" spans="1:11" ht="15.75" customHeight="1" x14ac:dyDescent="0.25">
      <c r="A89" s="12" t="s">
        <v>106</v>
      </c>
      <c r="B89" s="56" t="s">
        <v>108</v>
      </c>
      <c r="C89" s="9">
        <f>D89*7375.25*12</f>
        <v>10620.36</v>
      </c>
      <c r="D89" s="24">
        <v>0.12</v>
      </c>
      <c r="E89" s="9">
        <v>2791.16</v>
      </c>
      <c r="F89" s="24">
        <v>0.03</v>
      </c>
      <c r="G89" s="11">
        <f>C89-E89</f>
        <v>7829.2000000000007</v>
      </c>
      <c r="H89" s="13">
        <f>D89-F89</f>
        <v>0.09</v>
      </c>
      <c r="I89" s="172"/>
      <c r="K89" s="159"/>
    </row>
    <row r="90" spans="1:11" x14ac:dyDescent="0.25">
      <c r="A90" s="8" t="s">
        <v>107</v>
      </c>
      <c r="B90" s="143" t="s">
        <v>109</v>
      </c>
      <c r="C90" s="47"/>
      <c r="D90" s="37"/>
      <c r="E90" s="47"/>
      <c r="F90" s="37"/>
      <c r="G90" s="48"/>
      <c r="H90" s="37"/>
      <c r="I90" s="6"/>
    </row>
    <row r="91" spans="1:11" x14ac:dyDescent="0.25">
      <c r="A91" s="26" t="s">
        <v>110</v>
      </c>
      <c r="B91" s="56" t="s">
        <v>99</v>
      </c>
      <c r="C91" s="9">
        <f>D91*7375.25*12</f>
        <v>88503</v>
      </c>
      <c r="D91" s="24">
        <v>1</v>
      </c>
      <c r="E91" s="9">
        <v>82890.100000000006</v>
      </c>
      <c r="F91" s="24">
        <v>0.94</v>
      </c>
      <c r="G91" s="11">
        <f>C91-E91</f>
        <v>5612.8999999999942</v>
      </c>
      <c r="H91" s="13">
        <f>D91-F91</f>
        <v>6.0000000000000053E-2</v>
      </c>
      <c r="I91" s="147"/>
    </row>
    <row r="92" spans="1:11" x14ac:dyDescent="0.25">
      <c r="A92" s="8" t="s">
        <v>105</v>
      </c>
      <c r="B92" s="55"/>
      <c r="C92" s="47"/>
      <c r="D92" s="37"/>
      <c r="E92" s="47"/>
      <c r="F92" s="37"/>
      <c r="G92" s="48"/>
      <c r="H92" s="37"/>
      <c r="I92" s="6"/>
    </row>
    <row r="93" spans="1:11" ht="15.75" customHeight="1" x14ac:dyDescent="0.25">
      <c r="A93" s="12" t="s">
        <v>170</v>
      </c>
      <c r="B93" s="56" t="s">
        <v>77</v>
      </c>
      <c r="C93" s="9">
        <f>D93*7375.25*12</f>
        <v>10620.36</v>
      </c>
      <c r="D93" s="31">
        <v>0.12</v>
      </c>
      <c r="E93" s="9">
        <v>28.48</v>
      </c>
      <c r="F93" s="13">
        <v>0</v>
      </c>
      <c r="G93" s="11">
        <f>C93-E93</f>
        <v>10591.880000000001</v>
      </c>
      <c r="H93" s="13">
        <f>D93-F93</f>
        <v>0.12</v>
      </c>
      <c r="I93" s="172"/>
    </row>
    <row r="94" spans="1:11" x14ac:dyDescent="0.25">
      <c r="A94" s="17" t="s">
        <v>177</v>
      </c>
      <c r="B94" s="158"/>
      <c r="C94" s="14"/>
      <c r="D94" s="57"/>
      <c r="E94" s="18"/>
      <c r="F94" s="15"/>
      <c r="G94" s="16"/>
      <c r="H94" s="15"/>
      <c r="I94" s="147"/>
    </row>
    <row r="95" spans="1:11" x14ac:dyDescent="0.25">
      <c r="A95" s="12" t="s">
        <v>164</v>
      </c>
      <c r="B95" s="56" t="s">
        <v>77</v>
      </c>
      <c r="C95" s="9">
        <f>D95*7375.25*12</f>
        <v>88503</v>
      </c>
      <c r="D95" s="31">
        <v>1</v>
      </c>
      <c r="E95" s="9">
        <f>F95*7375.25*12</f>
        <v>88503</v>
      </c>
      <c r="F95" s="13">
        <v>1</v>
      </c>
      <c r="G95" s="11">
        <f>C95-E95</f>
        <v>0</v>
      </c>
      <c r="H95" s="13">
        <f>D95-F95</f>
        <v>0</v>
      </c>
      <c r="I95" s="147"/>
    </row>
    <row r="96" spans="1:11" x14ac:dyDescent="0.25">
      <c r="A96" s="8" t="s">
        <v>122</v>
      </c>
      <c r="B96" s="143"/>
      <c r="C96" s="14"/>
      <c r="D96" s="57"/>
      <c r="E96" s="14"/>
      <c r="F96" s="15"/>
      <c r="G96" s="16"/>
      <c r="H96" s="15"/>
      <c r="I96" s="147"/>
    </row>
    <row r="97" spans="1:9" x14ac:dyDescent="0.25">
      <c r="A97" s="17" t="s">
        <v>168</v>
      </c>
      <c r="B97" s="158"/>
      <c r="C97" s="18"/>
      <c r="D97" s="58"/>
      <c r="E97" s="18"/>
      <c r="F97" s="19"/>
      <c r="G97" s="20"/>
      <c r="H97" s="19"/>
      <c r="I97" s="147"/>
    </row>
    <row r="98" spans="1:9" x14ac:dyDescent="0.25">
      <c r="A98" s="26" t="s">
        <v>169</v>
      </c>
      <c r="B98" s="56" t="s">
        <v>77</v>
      </c>
      <c r="C98" s="9">
        <f>D98*7375.25*12</f>
        <v>66377.25</v>
      </c>
      <c r="D98" s="95">
        <v>0.75</v>
      </c>
      <c r="E98" s="9">
        <f>F98*7375.25*12</f>
        <v>66377.25</v>
      </c>
      <c r="F98" s="101">
        <v>0.75</v>
      </c>
      <c r="G98" s="11">
        <f>C98-E98</f>
        <v>0</v>
      </c>
      <c r="H98" s="13">
        <f>D98-F98</f>
        <v>0</v>
      </c>
      <c r="I98" s="147"/>
    </row>
    <row r="99" spans="1:9" x14ac:dyDescent="0.25">
      <c r="A99" s="97"/>
      <c r="B99" s="158"/>
      <c r="C99" s="18"/>
      <c r="D99" s="58"/>
      <c r="E99" s="18"/>
      <c r="F99" s="19"/>
      <c r="G99" s="20"/>
      <c r="H99" s="19"/>
      <c r="I99" s="147"/>
    </row>
    <row r="100" spans="1:9" x14ac:dyDescent="0.25">
      <c r="A100" s="26" t="s">
        <v>165</v>
      </c>
      <c r="B100" s="151" t="s">
        <v>77</v>
      </c>
      <c r="C100" s="9">
        <f>D100*7375.25*12</f>
        <v>7080.24</v>
      </c>
      <c r="D100" s="96">
        <v>0.08</v>
      </c>
      <c r="E100" s="9">
        <v>6490.22</v>
      </c>
      <c r="F100" s="96">
        <v>7.0000000000000007E-2</v>
      </c>
      <c r="G100" s="11">
        <f>C100-E100</f>
        <v>590.01999999999953</v>
      </c>
      <c r="H100" s="13">
        <f>D100-F100</f>
        <v>9.999999999999995E-3</v>
      </c>
      <c r="I100" s="147"/>
    </row>
    <row r="101" spans="1:9" x14ac:dyDescent="0.25">
      <c r="A101" s="97" t="s">
        <v>156</v>
      </c>
      <c r="B101" s="151"/>
      <c r="C101" s="18"/>
      <c r="D101" s="29"/>
      <c r="E101" s="18"/>
      <c r="F101" s="29"/>
      <c r="G101" s="20"/>
      <c r="H101" s="19"/>
      <c r="I101" s="147"/>
    </row>
    <row r="102" spans="1:9" x14ac:dyDescent="0.25">
      <c r="A102" s="12" t="s">
        <v>166</v>
      </c>
      <c r="B102" s="56"/>
      <c r="C102" s="9">
        <f>D102*7375.25*12</f>
        <v>284979.66000000003</v>
      </c>
      <c r="D102" s="24">
        <v>3.22</v>
      </c>
      <c r="E102" s="9">
        <f>F102*7375.25*12</f>
        <v>284979.66000000003</v>
      </c>
      <c r="F102" s="24">
        <v>3.22</v>
      </c>
      <c r="G102" s="11">
        <f>C102-E102</f>
        <v>0</v>
      </c>
      <c r="H102" s="13">
        <f>D102-F102</f>
        <v>0</v>
      </c>
      <c r="I102" s="147"/>
    </row>
    <row r="103" spans="1:9" x14ac:dyDescent="0.25">
      <c r="A103" s="8" t="s">
        <v>123</v>
      </c>
      <c r="B103" s="143"/>
      <c r="C103" s="32"/>
      <c r="D103" s="46"/>
      <c r="E103" s="14"/>
      <c r="F103" s="46"/>
      <c r="G103" s="16"/>
      <c r="H103" s="15"/>
      <c r="I103" s="147"/>
    </row>
    <row r="104" spans="1:9" x14ac:dyDescent="0.25">
      <c r="A104" s="12" t="s">
        <v>148</v>
      </c>
      <c r="B104" s="56"/>
      <c r="C104" s="27">
        <f>C19+C29+C44+C48+C51+C62+C89+C91+C93+C95+C102+C98+C100</f>
        <v>2474543.8800000008</v>
      </c>
      <c r="D104" s="27">
        <f>D19+D29+D44+D48+D51+D62+D89+D91+D93+D95+D102+D98+D100</f>
        <v>27.96</v>
      </c>
      <c r="E104" s="27">
        <f>E19+E29+E44+E48+E51+E62+E89+E91+E93+E95+E102+E98+E100</f>
        <v>2441954.6100000003</v>
      </c>
      <c r="F104" s="102">
        <f>F19+F29+F44+F48+F51+F62+F89+F91+F93+F95+F102+F98+F100</f>
        <v>27.590000000000003</v>
      </c>
      <c r="G104" s="11">
        <f>C104-E104</f>
        <v>32589.270000000484</v>
      </c>
      <c r="H104" s="13">
        <f>D104-F104</f>
        <v>0.36999999999999744</v>
      </c>
      <c r="I104" s="147"/>
    </row>
    <row r="105" spans="1:9" x14ac:dyDescent="0.25">
      <c r="A105" s="17" t="s">
        <v>149</v>
      </c>
      <c r="B105" s="158"/>
      <c r="C105" s="28"/>
      <c r="D105" s="29"/>
      <c r="E105" s="28"/>
      <c r="F105" s="29"/>
      <c r="G105" s="16"/>
      <c r="H105" s="15"/>
      <c r="I105" s="6"/>
    </row>
    <row r="106" spans="1:9" x14ac:dyDescent="0.25">
      <c r="A106" s="8" t="s">
        <v>124</v>
      </c>
      <c r="B106" s="143"/>
      <c r="C106" s="9">
        <f>C108+C111+C113+C117+C115</f>
        <v>1070886.3</v>
      </c>
      <c r="D106" s="30">
        <f>D108+D111+D113+D117+D115</f>
        <v>12.1</v>
      </c>
      <c r="E106" s="9">
        <f>E108+E111+E113+E117+E115</f>
        <v>903996.14</v>
      </c>
      <c r="F106" s="30">
        <f>F108+F111+F113+F117+F115</f>
        <v>10.199999999999999</v>
      </c>
      <c r="G106" s="31">
        <f>C106-E106</f>
        <v>166890.16000000003</v>
      </c>
      <c r="H106" s="13">
        <f>D106-F106</f>
        <v>1.9000000000000004</v>
      </c>
      <c r="I106" s="6"/>
    </row>
    <row r="107" spans="1:9" x14ac:dyDescent="0.25">
      <c r="A107" s="8"/>
      <c r="B107" s="143"/>
      <c r="C107" s="32"/>
      <c r="D107" s="30"/>
      <c r="E107" s="33"/>
      <c r="F107" s="30"/>
      <c r="G107" s="34"/>
      <c r="H107" s="10"/>
      <c r="I107" s="6"/>
    </row>
    <row r="108" spans="1:9" ht="15" customHeight="1" x14ac:dyDescent="0.25">
      <c r="A108" s="23" t="s">
        <v>125</v>
      </c>
      <c r="B108" s="56" t="s">
        <v>112</v>
      </c>
      <c r="C108" s="9">
        <f>D108*7375.25*12</f>
        <v>309760.5</v>
      </c>
      <c r="D108" s="43">
        <v>3.5</v>
      </c>
      <c r="E108" s="9">
        <v>173509.6</v>
      </c>
      <c r="F108" s="43">
        <v>1.96</v>
      </c>
      <c r="G108" s="44">
        <f>C108-E108</f>
        <v>136250.9</v>
      </c>
      <c r="H108" s="35">
        <f>D108-F108</f>
        <v>1.54</v>
      </c>
      <c r="I108" s="172"/>
    </row>
    <row r="109" spans="1:9" x14ac:dyDescent="0.25">
      <c r="A109" s="36" t="s">
        <v>98</v>
      </c>
      <c r="B109" s="143"/>
      <c r="C109" s="45"/>
      <c r="D109" s="46"/>
      <c r="E109" s="47"/>
      <c r="F109" s="46"/>
      <c r="G109" s="48"/>
      <c r="H109" s="37"/>
      <c r="I109" s="160"/>
    </row>
    <row r="110" spans="1:9" x14ac:dyDescent="0.25">
      <c r="A110" s="36" t="s">
        <v>111</v>
      </c>
      <c r="B110" s="143"/>
      <c r="C110" s="45"/>
      <c r="D110" s="46"/>
      <c r="E110" s="47"/>
      <c r="F110" s="46"/>
      <c r="G110" s="48"/>
      <c r="H110" s="37"/>
      <c r="I110" s="6"/>
    </row>
    <row r="111" spans="1:9" x14ac:dyDescent="0.25">
      <c r="A111" s="161" t="s">
        <v>157</v>
      </c>
      <c r="B111" s="114" t="s">
        <v>158</v>
      </c>
      <c r="C111" s="9">
        <f>D111*7375.25*12</f>
        <v>641646.75</v>
      </c>
      <c r="D111" s="49">
        <v>7.25</v>
      </c>
      <c r="E111" s="9">
        <v>637636.99</v>
      </c>
      <c r="F111" s="49">
        <v>7.2</v>
      </c>
      <c r="G111" s="44">
        <f>C111-E111</f>
        <v>4009.7600000000093</v>
      </c>
      <c r="H111" s="35">
        <f>D111-F111</f>
        <v>4.9999999999999822E-2</v>
      </c>
      <c r="I111" s="160"/>
    </row>
    <row r="112" spans="1:9" x14ac:dyDescent="0.25">
      <c r="A112" s="93"/>
      <c r="B112" s="116" t="s">
        <v>159</v>
      </c>
      <c r="C112" s="45"/>
      <c r="D112" s="46"/>
      <c r="E112" s="47"/>
      <c r="F112" s="46"/>
      <c r="G112" s="48"/>
      <c r="H112" s="37"/>
      <c r="I112" s="6"/>
    </row>
    <row r="113" spans="1:9" x14ac:dyDescent="0.25">
      <c r="A113" s="113" t="s">
        <v>162</v>
      </c>
      <c r="B113" s="114" t="s">
        <v>158</v>
      </c>
      <c r="C113" s="9">
        <f>D113*7375.25*12</f>
        <v>30976.049999999996</v>
      </c>
      <c r="D113" s="43">
        <v>0.35</v>
      </c>
      <c r="E113" s="9">
        <v>26050.28</v>
      </c>
      <c r="F113" s="43">
        <v>0.28999999999999998</v>
      </c>
      <c r="G113" s="44">
        <f>C113-E113</f>
        <v>4925.7699999999968</v>
      </c>
      <c r="H113" s="35">
        <f>D113-F113</f>
        <v>0.06</v>
      </c>
      <c r="I113" s="160"/>
    </row>
    <row r="114" spans="1:9" x14ac:dyDescent="0.25">
      <c r="A114" s="115" t="s">
        <v>178</v>
      </c>
      <c r="B114" s="116" t="s">
        <v>159</v>
      </c>
      <c r="C114" s="50"/>
      <c r="D114" s="51"/>
      <c r="E114" s="52"/>
      <c r="F114" s="51"/>
      <c r="G114" s="53"/>
      <c r="H114" s="38"/>
      <c r="I114" s="120"/>
    </row>
    <row r="115" spans="1:9" x14ac:dyDescent="0.25">
      <c r="A115" s="113" t="s">
        <v>179</v>
      </c>
      <c r="B115" s="114" t="s">
        <v>158</v>
      </c>
      <c r="C115" s="9">
        <f>D115*7375.25*12</f>
        <v>21240.720000000001</v>
      </c>
      <c r="D115" s="43">
        <v>0.24</v>
      </c>
      <c r="E115" s="9">
        <v>10620.36</v>
      </c>
      <c r="F115" s="43">
        <v>0.12</v>
      </c>
      <c r="G115" s="44">
        <f>C115-E115</f>
        <v>10620.36</v>
      </c>
      <c r="H115" s="35">
        <f>D115-F115</f>
        <v>0.12</v>
      </c>
      <c r="I115" s="120"/>
    </row>
    <row r="116" spans="1:9" x14ac:dyDescent="0.25">
      <c r="A116" s="115" t="s">
        <v>180</v>
      </c>
      <c r="B116" s="116" t="s">
        <v>159</v>
      </c>
      <c r="C116" s="50"/>
      <c r="D116" s="51"/>
      <c r="E116" s="52"/>
      <c r="F116" s="51"/>
      <c r="G116" s="53"/>
      <c r="H116" s="38"/>
      <c r="I116" s="120"/>
    </row>
    <row r="117" spans="1:9" ht="14.25" customHeight="1" x14ac:dyDescent="0.25">
      <c r="A117" s="59" t="s">
        <v>181</v>
      </c>
      <c r="B117" s="56" t="s">
        <v>102</v>
      </c>
      <c r="C117" s="9">
        <f>D117*7375.25*12</f>
        <v>67262.28</v>
      </c>
      <c r="D117" s="60">
        <v>0.76</v>
      </c>
      <c r="E117" s="9">
        <v>56178.91</v>
      </c>
      <c r="F117" s="60">
        <v>0.63</v>
      </c>
      <c r="G117" s="61">
        <f>C117-E117</f>
        <v>11083.369999999995</v>
      </c>
      <c r="H117" s="35">
        <f>D117-F117</f>
        <v>0.13</v>
      </c>
      <c r="I117" s="172"/>
    </row>
    <row r="118" spans="1:9" x14ac:dyDescent="0.25">
      <c r="A118" s="36" t="s">
        <v>160</v>
      </c>
      <c r="B118" s="55"/>
      <c r="C118" s="45"/>
      <c r="D118" s="46"/>
      <c r="E118" s="47"/>
      <c r="F118" s="46"/>
      <c r="G118" s="48"/>
      <c r="H118" s="37"/>
      <c r="I118" s="160"/>
    </row>
    <row r="119" spans="1:9" x14ac:dyDescent="0.25">
      <c r="A119" s="36" t="s">
        <v>161</v>
      </c>
      <c r="B119" s="55"/>
      <c r="C119" s="54"/>
      <c r="D119" s="25"/>
      <c r="E119" s="14"/>
      <c r="F119" s="25"/>
      <c r="G119" s="16"/>
      <c r="H119" s="15"/>
      <c r="I119" s="6"/>
    </row>
    <row r="120" spans="1:9" x14ac:dyDescent="0.25">
      <c r="A120" s="12" t="s">
        <v>100</v>
      </c>
      <c r="B120" s="59"/>
      <c r="C120" s="39">
        <f>C104+C106</f>
        <v>3545430.1800000006</v>
      </c>
      <c r="D120" s="24">
        <f>D104+D106</f>
        <v>40.06</v>
      </c>
      <c r="E120" s="39">
        <f>E104+E106</f>
        <v>3345950.7500000005</v>
      </c>
      <c r="F120" s="24">
        <f>F104+F106</f>
        <v>37.790000000000006</v>
      </c>
      <c r="G120" s="31">
        <f>C120-E120</f>
        <v>199479.43000000017</v>
      </c>
      <c r="H120" s="13">
        <f>D120-F120</f>
        <v>2.269999999999996</v>
      </c>
      <c r="I120" s="6"/>
    </row>
    <row r="121" spans="1:9" ht="15.75" thickBot="1" x14ac:dyDescent="0.3">
      <c r="A121" s="40" t="s">
        <v>150</v>
      </c>
      <c r="B121" s="162"/>
      <c r="C121" s="40"/>
      <c r="D121" s="163"/>
      <c r="E121" s="40"/>
      <c r="F121" s="163"/>
      <c r="G121" s="42"/>
      <c r="H121" s="41"/>
      <c r="I121" s="6"/>
    </row>
    <row r="122" spans="1:9" ht="28.5" customHeight="1" thickBot="1" x14ac:dyDescent="0.3">
      <c r="A122" s="185" t="s">
        <v>191</v>
      </c>
      <c r="B122" s="186"/>
      <c r="C122" s="117"/>
      <c r="D122" s="164"/>
      <c r="E122" s="173">
        <v>10783.59</v>
      </c>
      <c r="F122" s="165"/>
      <c r="G122" s="117"/>
      <c r="H122" s="118"/>
      <c r="I122" s="120"/>
    </row>
    <row r="123" spans="1:9" ht="27" customHeight="1" thickBot="1" x14ac:dyDescent="0.3">
      <c r="A123" s="185" t="s">
        <v>192</v>
      </c>
      <c r="B123" s="186"/>
      <c r="C123" s="117"/>
      <c r="D123" s="164"/>
      <c r="E123" s="173">
        <v>17837.05</v>
      </c>
      <c r="F123" s="165"/>
      <c r="G123" s="117"/>
      <c r="H123" s="118"/>
      <c r="I123" s="120"/>
    </row>
    <row r="124" spans="1:9" ht="27" customHeight="1" thickBot="1" x14ac:dyDescent="0.3">
      <c r="A124" s="187" t="s">
        <v>193</v>
      </c>
      <c r="B124" s="186"/>
      <c r="C124" s="42"/>
      <c r="D124" s="166"/>
      <c r="E124" s="119">
        <v>18800.939999999999</v>
      </c>
      <c r="F124" s="165"/>
      <c r="G124" s="42"/>
      <c r="H124" s="121"/>
      <c r="I124" s="120"/>
    </row>
    <row r="125" spans="1:9" x14ac:dyDescent="0.25">
      <c r="I125" s="6"/>
    </row>
    <row r="126" spans="1:9" x14ac:dyDescent="0.25">
      <c r="A126" s="103"/>
      <c r="B126" s="167"/>
      <c r="C126" s="103"/>
      <c r="D126" s="168"/>
      <c r="E126" s="103"/>
      <c r="F126" s="168"/>
      <c r="G126" s="103"/>
      <c r="H126" s="103"/>
      <c r="I126" s="6"/>
    </row>
    <row r="127" spans="1:9" ht="15.75" x14ac:dyDescent="0.25">
      <c r="A127" s="3" t="s">
        <v>194</v>
      </c>
      <c r="B127" s="3"/>
      <c r="C127" s="3"/>
      <c r="D127" s="6"/>
      <c r="E127" s="3"/>
      <c r="F127" s="3"/>
      <c r="G127" s="3"/>
      <c r="H127" s="169"/>
      <c r="I127" s="6"/>
    </row>
    <row r="128" spans="1:9" ht="15.75" x14ac:dyDescent="0.25">
      <c r="A128" s="3" t="s">
        <v>3</v>
      </c>
      <c r="B128" s="3"/>
      <c r="C128" s="3"/>
      <c r="D128" s="6"/>
      <c r="E128" s="3"/>
      <c r="F128" s="3"/>
      <c r="G128" s="88"/>
      <c r="H128" s="88"/>
      <c r="I128" s="88"/>
    </row>
    <row r="129" spans="1:9" ht="15.75" x14ac:dyDescent="0.25">
      <c r="A129" s="3"/>
      <c r="B129" s="3"/>
      <c r="C129" s="3"/>
      <c r="D129" s="6"/>
      <c r="E129" s="3"/>
      <c r="F129" s="3"/>
      <c r="G129" s="88"/>
      <c r="H129" s="88"/>
      <c r="I129" s="88"/>
    </row>
    <row r="130" spans="1:9" ht="15.75" x14ac:dyDescent="0.25">
      <c r="A130" s="3"/>
      <c r="B130" s="3"/>
      <c r="C130" s="3"/>
      <c r="D130" s="6"/>
      <c r="E130" s="3"/>
      <c r="F130" s="3"/>
      <c r="G130" s="88"/>
      <c r="H130" s="88"/>
      <c r="I130" s="88"/>
    </row>
    <row r="163" spans="7:7" x14ac:dyDescent="0.25">
      <c r="G163" s="144"/>
    </row>
    <row r="164" spans="7:7" x14ac:dyDescent="0.25">
      <c r="G164" s="159"/>
    </row>
    <row r="165" spans="7:7" x14ac:dyDescent="0.25">
      <c r="G165" s="159"/>
    </row>
  </sheetData>
  <mergeCells count="3">
    <mergeCell ref="A122:B122"/>
    <mergeCell ref="A123:B123"/>
    <mergeCell ref="A124:B124"/>
  </mergeCells>
  <pageMargins left="0.39370078740157483" right="0" top="0.39370078740157483" bottom="0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2025-03-25T03:21:41Z</dcterms:modified>
</cp:coreProperties>
</file>