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/>
  </bookViews>
  <sheets>
    <sheet name="2024 (отч)" sheetId="3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" i="31" l="1"/>
  <c r="L23" i="31"/>
  <c r="L34" i="31" l="1"/>
  <c r="L28" i="31" l="1"/>
  <c r="L31" i="31"/>
  <c r="M24" i="31"/>
  <c r="N24" i="31"/>
  <c r="M28" i="31"/>
  <c r="L24" i="31"/>
  <c r="M31" i="31" l="1"/>
  <c r="N31" i="31"/>
  <c r="N28" i="31"/>
  <c r="N21" i="31" l="1"/>
  <c r="U19" i="31"/>
  <c r="L38" i="31"/>
  <c r="Z21" i="31"/>
  <c r="Y21" i="31"/>
  <c r="X21" i="31"/>
  <c r="W21" i="31"/>
  <c r="V21" i="31"/>
  <c r="T21" i="31"/>
  <c r="S21" i="31"/>
  <c r="R21" i="31"/>
  <c r="Q21" i="31"/>
  <c r="P21" i="31"/>
  <c r="O21" i="31"/>
  <c r="M21" i="31"/>
  <c r="L21" i="31"/>
  <c r="U17" i="31"/>
  <c r="U15" i="31"/>
  <c r="H115" i="31"/>
  <c r="C115" i="31"/>
  <c r="G115" i="31" s="1"/>
  <c r="H112" i="31"/>
  <c r="G112" i="31"/>
  <c r="H110" i="31"/>
  <c r="G110" i="31"/>
  <c r="H106" i="31"/>
  <c r="E106" i="31"/>
  <c r="E101" i="31" s="1"/>
  <c r="C106" i="31"/>
  <c r="H103" i="31"/>
  <c r="C103" i="31"/>
  <c r="D101" i="31"/>
  <c r="H101" i="31" s="1"/>
  <c r="F99" i="31"/>
  <c r="F118" i="31" s="1"/>
  <c r="D99" i="31"/>
  <c r="D118" i="31" s="1"/>
  <c r="H118" i="31" s="1"/>
  <c r="H97" i="31"/>
  <c r="E97" i="31"/>
  <c r="G97" i="31" s="1"/>
  <c r="C97" i="31"/>
  <c r="H95" i="31"/>
  <c r="E95" i="31"/>
  <c r="G95" i="31" s="1"/>
  <c r="C95" i="31"/>
  <c r="H93" i="31"/>
  <c r="E93" i="31"/>
  <c r="G93" i="31" s="1"/>
  <c r="C93" i="31"/>
  <c r="H90" i="31"/>
  <c r="E90" i="31"/>
  <c r="C90" i="31"/>
  <c r="H88" i="31"/>
  <c r="C88" i="31"/>
  <c r="G88" i="31" s="1"/>
  <c r="H86" i="31"/>
  <c r="E86" i="31"/>
  <c r="C86" i="31"/>
  <c r="H84" i="31"/>
  <c r="C84" i="31"/>
  <c r="G84" i="31" s="1"/>
  <c r="H62" i="31"/>
  <c r="E62" i="31"/>
  <c r="C62" i="31"/>
  <c r="G62" i="31" s="1"/>
  <c r="H51" i="31"/>
  <c r="E51" i="31"/>
  <c r="C51" i="31"/>
  <c r="H48" i="31"/>
  <c r="E48" i="31"/>
  <c r="C48" i="31"/>
  <c r="H44" i="31"/>
  <c r="E44" i="31"/>
  <c r="C44" i="31"/>
  <c r="G44" i="31" s="1"/>
  <c r="H29" i="31"/>
  <c r="E29" i="31"/>
  <c r="C29" i="31"/>
  <c r="G29" i="31" s="1"/>
  <c r="H19" i="31"/>
  <c r="E19" i="31"/>
  <c r="C19" i="31"/>
  <c r="B10" i="31"/>
  <c r="G51" i="31" l="1"/>
  <c r="G86" i="31"/>
  <c r="G106" i="31"/>
  <c r="C99" i="31"/>
  <c r="C118" i="31" s="1"/>
  <c r="E99" i="31"/>
  <c r="E118" i="31" s="1"/>
  <c r="U21" i="31"/>
  <c r="G48" i="31"/>
  <c r="G90" i="31"/>
  <c r="C101" i="31"/>
  <c r="G101" i="31" s="1"/>
  <c r="G103" i="31"/>
  <c r="H99" i="31"/>
  <c r="G19" i="31"/>
  <c r="G99" i="31" l="1"/>
  <c r="E121" i="31"/>
  <c r="G118" i="31"/>
</calcChain>
</file>

<file path=xl/sharedStrings.xml><?xml version="1.0" encoding="utf-8"?>
<sst xmlns="http://schemas.openxmlformats.org/spreadsheetml/2006/main" count="280" uniqueCount="197">
  <si>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</si>
  <si>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</si>
  <si>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</si>
  <si>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</si>
  <si>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</si>
  <si>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</si>
  <si>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</si>
  <si>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</si>
  <si>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</si>
  <si>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</si>
  <si>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</si>
  <si>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</si>
  <si>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</si>
  <si>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</si>
  <si>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</si>
  <si>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</si>
  <si>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</si>
  <si>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</si>
  <si>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</si>
  <si>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</si>
  <si>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</si>
  <si>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</si>
  <si>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</si>
  <si>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</si>
  <si>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</si>
  <si>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</si>
  <si>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</si>
  <si>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</si>
  <si>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</si>
  <si>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</si>
  <si>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</si>
  <si>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</si>
  <si>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</si>
  <si>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</si>
  <si>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</si>
  <si>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</si>
  <si>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</si>
  <si>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</si>
  <si>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</si>
  <si>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</si>
  <si>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 xml:space="preserve">устранение незначительных неисправностей 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</si>
  <si>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</si>
  <si>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</si>
  <si>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</si>
  <si>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</si>
  <si>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</si>
  <si>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</si>
  <si>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</si>
  <si>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</si>
  <si>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</si>
  <si>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</si>
  <si>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</si>
  <si>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</si>
  <si>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</si>
  <si>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</si>
  <si>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</si>
  <si>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</si>
  <si>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</si>
  <si>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</si>
  <si>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</si>
  <si>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(с уч.задолженности )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</si>
  <si>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</si>
  <si>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</si>
  <si>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</si>
  <si>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</si>
  <si>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</si>
  <si>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</si>
  <si>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</si>
  <si>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</si>
  <si>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</si>
  <si>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</si>
  <si>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</si>
  <si>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</si>
  <si>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</si>
  <si>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</si>
  <si>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</si>
  <si>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Влажное подметание 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</si>
  <si>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</si>
  <si>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</si>
  <si>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</si>
  <si>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</si>
  <si>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</si>
  <si>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</si>
  <si>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</si>
  <si>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</si>
  <si>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</si>
  <si>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</si>
  <si>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</si>
  <si>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</si>
  <si>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</si>
  <si>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</si>
  <si>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</si>
  <si>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</si>
  <si>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</si>
  <si>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</si>
  <si>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</si>
  <si>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</si>
  <si>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</si>
  <si>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</si>
  <si>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</si>
  <si>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</si>
  <si>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</si>
  <si>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</si>
  <si>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</si>
  <si>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</si>
  <si>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</si>
  <si>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</si>
  <si>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</si>
  <si>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</si>
  <si>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</si>
  <si>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</si>
  <si>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</si>
  <si>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</si>
  <si>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 xml:space="preserve">                                  ООО "Управляющая компания "Стрижи"</t>
  </si>
  <si>
    <t>установки для повышения давления</t>
  </si>
  <si>
    <t>многоквартирным домом</t>
  </si>
  <si>
    <t xml:space="preserve"> Дополнительные  работы и услуги:</t>
  </si>
  <si>
    <t>1. Механизированная</t>
  </si>
  <si>
    <t>в зимний период</t>
  </si>
  <si>
    <t>в летний период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</si>
  <si>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</si>
  <si>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</si>
  <si>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</si>
  <si>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 xml:space="preserve">Поступления от размещения </t>
  </si>
  <si>
    <t>оборудования связи</t>
  </si>
  <si>
    <t>(подогрев)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</si>
  <si>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</si>
  <si>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</si>
  <si>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</si>
  <si>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</si>
  <si>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</si>
  <si>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3. Тех.обслуж. шлагбаумов,</t>
  </si>
  <si>
    <t>10. Обслуживание</t>
  </si>
  <si>
    <t xml:space="preserve">9. Содержание </t>
  </si>
  <si>
    <t>контейнерной площадки</t>
  </si>
  <si>
    <t>По заявке(2 раза в год)</t>
  </si>
  <si>
    <t>холодного водоснабжения</t>
  </si>
  <si>
    <t>4. Тех.обслуживание</t>
  </si>
  <si>
    <t>видеонаблюдения</t>
  </si>
  <si>
    <t xml:space="preserve">5. Обслуживание </t>
  </si>
  <si>
    <t>мелкий ремонт окон, дверей;</t>
  </si>
  <si>
    <t>Обращение</t>
  </si>
  <si>
    <t>с ТКО</t>
  </si>
  <si>
    <t xml:space="preserve">          Отчет по затратам на  содержание и текущий ремонт общего имущества  многоквартирного  дома</t>
  </si>
  <si>
    <t xml:space="preserve">обслуживание </t>
  </si>
  <si>
    <t xml:space="preserve">конструктивных </t>
  </si>
  <si>
    <t>элементов здания</t>
  </si>
  <si>
    <t xml:space="preserve">4. Обслуживание </t>
  </si>
  <si>
    <t xml:space="preserve">общедомовых приборов </t>
  </si>
  <si>
    <t>учета</t>
  </si>
  <si>
    <t>13. Услуги и работы по управлению</t>
  </si>
  <si>
    <t xml:space="preserve">4 поста (2 поста-с функциями мониторинга </t>
  </si>
  <si>
    <t xml:space="preserve">СВН; 2 поста- с функциями </t>
  </si>
  <si>
    <t>патрулирования территории)</t>
  </si>
  <si>
    <t>( в том числе амортизация)</t>
  </si>
  <si>
    <t>Очистка территории от наледи</t>
  </si>
  <si>
    <t>Посыпка песком территории</t>
  </si>
  <si>
    <t>Протирка указателей</t>
  </si>
  <si>
    <t>Очистка урн от мусора</t>
  </si>
  <si>
    <t>Подметание и уборка придомовой территории</t>
  </si>
  <si>
    <t>Уборка мусора с газонов</t>
  </si>
  <si>
    <t>Уборка газонов от листьев, сучьев</t>
  </si>
  <si>
    <t>Стрижка ( выкашивание ) газонов</t>
  </si>
  <si>
    <t>Полив газонов, зеленых насаждений</t>
  </si>
  <si>
    <t>Уборка мусора с контейнерных площадок</t>
  </si>
  <si>
    <t xml:space="preserve">Подметание, сдвижка снега на </t>
  </si>
  <si>
    <t>придомовой территории</t>
  </si>
  <si>
    <t>площадки от мусора, наледи</t>
  </si>
  <si>
    <t xml:space="preserve">Уборка контейнерной </t>
  </si>
  <si>
    <t xml:space="preserve">5. Санитарные работы по  </t>
  </si>
  <si>
    <t>содержанию помещений</t>
  </si>
  <si>
    <t>общего пользования</t>
  </si>
  <si>
    <t xml:space="preserve">6. Уборка земельного участка </t>
  </si>
  <si>
    <t xml:space="preserve">входящего в состав общего </t>
  </si>
  <si>
    <t>имущества</t>
  </si>
  <si>
    <t xml:space="preserve"> ГВС, отопления (пластинч.бойлер)</t>
  </si>
  <si>
    <t xml:space="preserve">12. Обслуживание теплообменников </t>
  </si>
  <si>
    <t>насососв отопления, ГВС</t>
  </si>
  <si>
    <t>11. Обслуживание циркуляц.</t>
  </si>
  <si>
    <t xml:space="preserve">                     по многоквартирному дому, расположенному по адресу:  Красный Проспект, 323/2</t>
  </si>
  <si>
    <t>п.4=п.1+п.2-п.3;  п.6=п.2-п.5;  п.7=п.3-п.5;  п.II=п.I+п.7</t>
  </si>
  <si>
    <t>Итого</t>
  </si>
  <si>
    <t>Остаток д/с от размещ.оборудования связи</t>
  </si>
  <si>
    <t xml:space="preserve">Разовый </t>
  </si>
  <si>
    <t>сбор</t>
  </si>
  <si>
    <t xml:space="preserve">                           о деятельности за отчетный период с 01.01.2024г. по 31.12.2024г.</t>
  </si>
  <si>
    <t>Стрижка и кронирование кустарников, сбор порубочных остатков</t>
  </si>
  <si>
    <t>Дооборудование системы видеонаблюдения в/камерами в лифте (2 шт.)</t>
  </si>
  <si>
    <t>Задолженность на 01.01.2024г.</t>
  </si>
  <si>
    <t>Начислено  с 01.01.2024 по 31.12.2024</t>
  </si>
  <si>
    <t>Оплачено  с 01.01.2024 по 31.12.2024</t>
  </si>
  <si>
    <t>Задолженность на 31.12.2024г.</t>
  </si>
  <si>
    <t>Текущий</t>
  </si>
  <si>
    <t>ремонт</t>
  </si>
  <si>
    <t>Остаток д/ср-в на 01.01.2024г.</t>
  </si>
  <si>
    <t>Остаток д/ср-в на 31.12.2024г.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</si>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</sst>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00"/>
  </numFmts>
  <fonts count="13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32" xfId="0" applyFont="1" applyBorder="1"/>
    <xf numFmtId="0" fontId="6" fillId="0" borderId="28" xfId="0" applyFont="1" applyBorder="1"/>
    <xf numFmtId="164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0" fontId="6" fillId="0" borderId="40" xfId="0" applyFont="1" applyBorder="1"/>
    <xf numFmtId="2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9" xfId="0" applyFont="1" applyBorder="1"/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0" fontId="5" fillId="0" borderId="40" xfId="0" applyFont="1" applyBorder="1"/>
    <xf numFmtId="2" fontId="6" fillId="0" borderId="45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1" xfId="0" applyFont="1" applyBorder="1"/>
    <xf numFmtId="2" fontId="6" fillId="0" borderId="15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5" fillId="0" borderId="28" xfId="0" applyFont="1" applyBorder="1"/>
    <xf numFmtId="0" fontId="5" fillId="0" borderId="1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6" fillId="0" borderId="40" xfId="0" applyNumberFormat="1" applyFont="1" applyBorder="1" applyAlignment="1">
      <alignment horizontal="center"/>
    </xf>
    <xf numFmtId="0" fontId="6" fillId="0" borderId="48" xfId="0" applyFont="1" applyBorder="1"/>
    <xf numFmtId="0" fontId="6" fillId="0" borderId="49" xfId="0" applyFont="1" applyBorder="1"/>
    <xf numFmtId="2" fontId="5" fillId="0" borderId="45" xfId="0" applyNumberFormat="1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2" fontId="5" fillId="0" borderId="46" xfId="0" applyNumberFormat="1" applyFont="1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4" fillId="0" borderId="30" xfId="0" applyFont="1" applyBorder="1" applyAlignment="1">
      <alignment horizontal="center"/>
    </xf>
    <xf numFmtId="0" fontId="4" fillId="0" borderId="14" xfId="0" applyFont="1" applyBorder="1"/>
    <xf numFmtId="2" fontId="4" fillId="0" borderId="31" xfId="0" applyNumberFormat="1" applyFont="1" applyBorder="1"/>
    <xf numFmtId="0" fontId="3" fillId="0" borderId="31" xfId="0" applyFont="1" applyBorder="1"/>
    <xf numFmtId="0" fontId="3" fillId="0" borderId="34" xfId="0" applyFont="1" applyBorder="1"/>
    <xf numFmtId="0" fontId="3" fillId="0" borderId="14" xfId="0" applyFont="1" applyBorder="1"/>
    <xf numFmtId="2" fontId="4" fillId="0" borderId="35" xfId="0" applyNumberFormat="1" applyFont="1" applyBorder="1"/>
    <xf numFmtId="0" fontId="3" fillId="0" borderId="35" xfId="0" applyFont="1" applyBorder="1"/>
    <xf numFmtId="0" fontId="3" fillId="0" borderId="36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7" fillId="0" borderId="14" xfId="0" applyFont="1" applyBorder="1"/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44" xfId="0" applyNumberFormat="1" applyFont="1" applyBorder="1"/>
    <xf numFmtId="2" fontId="3" fillId="0" borderId="0" xfId="0" applyNumberFormat="1" applyFont="1"/>
    <xf numFmtId="2" fontId="3" fillId="0" borderId="31" xfId="0" applyNumberFormat="1" applyFont="1" applyBorder="1"/>
    <xf numFmtId="0" fontId="3" fillId="0" borderId="0" xfId="0" applyFont="1" applyAlignment="1">
      <alignment horizontal="center"/>
    </xf>
    <xf numFmtId="164" fontId="4" fillId="0" borderId="35" xfId="0" applyNumberFormat="1" applyFont="1" applyBorder="1"/>
    <xf numFmtId="0" fontId="5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6" fillId="0" borderId="20" xfId="0" applyFont="1" applyBorder="1"/>
    <xf numFmtId="2" fontId="6" fillId="0" borderId="28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2" borderId="28" xfId="0" applyFont="1" applyFill="1" applyBorder="1"/>
    <xf numFmtId="0" fontId="8" fillId="2" borderId="29" xfId="0" applyFont="1" applyFill="1" applyBorder="1"/>
    <xf numFmtId="0" fontId="5" fillId="2" borderId="4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3" fillId="0" borderId="15" xfId="0" applyFont="1" applyBorder="1"/>
    <xf numFmtId="0" fontId="4" fillId="0" borderId="34" xfId="0" applyFont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2" fontId="6" fillId="2" borderId="53" xfId="0" applyNumberFormat="1" applyFont="1" applyFill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3" fillId="0" borderId="0" xfId="0" applyFont="1" applyBorder="1"/>
    <xf numFmtId="0" fontId="3" fillId="0" borderId="3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6" fillId="2" borderId="17" xfId="0" applyNumberFormat="1" applyFont="1" applyFill="1" applyBorder="1" applyAlignment="1">
      <alignment horizontal="center"/>
    </xf>
    <xf numFmtId="2" fontId="6" fillId="2" borderId="15" xfId="0" applyNumberFormat="1" applyFont="1" applyFill="1" applyBorder="1" applyAlignment="1">
      <alignment horizontal="center"/>
    </xf>
    <xf numFmtId="0" fontId="5" fillId="0" borderId="48" xfId="0" applyFont="1" applyBorder="1"/>
    <xf numFmtId="2" fontId="6" fillId="2" borderId="39" xfId="0" applyNumberFormat="1" applyFont="1" applyFill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9" xfId="0" applyFont="1" applyBorder="1"/>
    <xf numFmtId="2" fontId="6" fillId="2" borderId="5" xfId="0" applyNumberFormat="1" applyFont="1" applyFill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2" fontId="6" fillId="0" borderId="47" xfId="0" applyNumberFormat="1" applyFont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0" fontId="4" fillId="0" borderId="35" xfId="0" applyFont="1" applyBorder="1"/>
    <xf numFmtId="0" fontId="10" fillId="0" borderId="14" xfId="0" applyFont="1" applyBorder="1" applyAlignment="1">
      <alignment wrapText="1"/>
    </xf>
    <xf numFmtId="2" fontId="9" fillId="0" borderId="0" xfId="0" applyNumberFormat="1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21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50" xfId="0" applyFont="1" applyBorder="1"/>
    <xf numFmtId="0" fontId="5" fillId="0" borderId="51" xfId="0" applyFont="1" applyBorder="1" applyAlignment="1">
      <alignment horizontal="center"/>
    </xf>
    <xf numFmtId="0" fontId="5" fillId="0" borderId="52" xfId="0" applyFont="1" applyBorder="1"/>
    <xf numFmtId="0" fontId="5" fillId="0" borderId="5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0" xfId="0" applyFont="1" applyBorder="1"/>
    <xf numFmtId="0" fontId="5" fillId="0" borderId="29" xfId="0" applyFont="1" applyBorder="1"/>
    <xf numFmtId="0" fontId="5" fillId="0" borderId="37" xfId="0" applyFont="1" applyBorder="1"/>
    <xf numFmtId="2" fontId="5" fillId="0" borderId="0" xfId="0" applyNumberFormat="1" applyFont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9" fillId="0" borderId="34" xfId="0" applyFont="1" applyBorder="1"/>
    <xf numFmtId="0" fontId="9" fillId="0" borderId="35" xfId="0" applyFont="1" applyBorder="1"/>
    <xf numFmtId="0" fontId="9" fillId="0" borderId="36" xfId="0" applyFont="1" applyBorder="1"/>
    <xf numFmtId="0" fontId="8" fillId="0" borderId="37" xfId="0" applyFont="1" applyBorder="1" applyAlignment="1">
      <alignment horizontal="left"/>
    </xf>
    <xf numFmtId="0" fontId="5" fillId="0" borderId="37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2" fontId="5" fillId="0" borderId="0" xfId="0" applyNumberFormat="1" applyFont="1" applyAlignment="1">
      <alignment horizontal="left"/>
    </xf>
    <xf numFmtId="2" fontId="9" fillId="0" borderId="0" xfId="0" applyNumberFormat="1" applyFont="1"/>
    <xf numFmtId="0" fontId="5" fillId="0" borderId="40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11" fillId="0" borderId="35" xfId="0" applyNumberFormat="1" applyFont="1" applyBorder="1"/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2" fontId="6" fillId="2" borderId="38" xfId="0" applyNumberFormat="1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5" fillId="2" borderId="53" xfId="0" applyFont="1" applyFill="1" applyBorder="1" applyAlignment="1">
      <alignment horizontal="center"/>
    </xf>
    <xf numFmtId="2" fontId="6" fillId="2" borderId="28" xfId="0" applyNumberFormat="1" applyFont="1" applyFill="1" applyBorder="1" applyAlignment="1">
      <alignment horizontal="center"/>
    </xf>
    <xf numFmtId="0" fontId="5" fillId="2" borderId="46" xfId="0" applyFont="1" applyFill="1" applyBorder="1" applyAlignment="1">
      <alignment horizontal="center"/>
    </xf>
    <xf numFmtId="2" fontId="5" fillId="2" borderId="45" xfId="0" applyNumberFormat="1" applyFont="1" applyFill="1" applyBorder="1" applyAlignment="1">
      <alignment horizontal="center"/>
    </xf>
    <xf numFmtId="2" fontId="6" fillId="2" borderId="29" xfId="0" applyNumberFormat="1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64" fontId="6" fillId="2" borderId="28" xfId="0" applyNumberFormat="1" applyFont="1" applyFill="1" applyBorder="1" applyAlignment="1">
      <alignment horizontal="center"/>
    </xf>
    <xf numFmtId="2" fontId="5" fillId="2" borderId="46" xfId="0" applyNumberFormat="1" applyFont="1" applyFill="1" applyBorder="1" applyAlignment="1">
      <alignment horizontal="center"/>
    </xf>
    <xf numFmtId="164" fontId="6" fillId="2" borderId="33" xfId="0" applyNumberFormat="1" applyFont="1" applyFill="1" applyBorder="1" applyAlignment="1">
      <alignment horizontal="center"/>
    </xf>
    <xf numFmtId="2" fontId="5" fillId="2" borderId="53" xfId="0" applyNumberFormat="1" applyFont="1" applyFill="1" applyBorder="1" applyAlignment="1">
      <alignment horizontal="center"/>
    </xf>
    <xf numFmtId="2" fontId="6" fillId="2" borderId="18" xfId="0" applyNumberFormat="1" applyFont="1" applyFill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46" xfId="0" applyFont="1" applyBorder="1"/>
    <xf numFmtId="0" fontId="6" fillId="0" borderId="54" xfId="0" applyFont="1" applyBorder="1"/>
    <xf numFmtId="0" fontId="6" fillId="0" borderId="55" xfId="0" applyFont="1" applyBorder="1"/>
    <xf numFmtId="0" fontId="6" fillId="0" borderId="56" xfId="0" applyFont="1" applyBorder="1"/>
    <xf numFmtId="0" fontId="5" fillId="0" borderId="55" xfId="0" applyFont="1" applyBorder="1" applyAlignment="1">
      <alignment horizontal="center"/>
    </xf>
    <xf numFmtId="0" fontId="5" fillId="0" borderId="54" xfId="0" applyFont="1" applyBorder="1"/>
    <xf numFmtId="0" fontId="6" fillId="0" borderId="10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27" xfId="0" applyFont="1" applyBorder="1"/>
    <xf numFmtId="0" fontId="5" fillId="0" borderId="4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9" xfId="0" applyFont="1" applyBorder="1"/>
    <xf numFmtId="0" fontId="6" fillId="0" borderId="22" xfId="0" applyFont="1" applyBorder="1"/>
    <xf numFmtId="0" fontId="5" fillId="0" borderId="13" xfId="0" applyFont="1" applyBorder="1" applyAlignment="1">
      <alignment horizontal="center"/>
    </xf>
    <xf numFmtId="0" fontId="5" fillId="0" borderId="11" xfId="0" applyFont="1" applyBorder="1"/>
    <xf numFmtId="2" fontId="6" fillId="0" borderId="10" xfId="0" applyNumberFormat="1" applyFont="1" applyBorder="1"/>
    <xf numFmtId="165" fontId="9" fillId="0" borderId="0" xfId="0" applyNumberFormat="1" applyFont="1" applyBorder="1"/>
    <xf numFmtId="0" fontId="12" fillId="0" borderId="11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12" fillId="0" borderId="11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31"/>
  <sheetViews>
    <sheetView tabSelected="1" workbookViewId="0">
      <selection activeCell="AB1" sqref="AB1:AN1048576"/>
    </sheetView>
  </sheetViews>
  <sheetFormatPr defaultColWidth="11.5703125" defaultRowHeight="15" x14ac:dyDescent="0.25"/>
  <cols>
    <col min="1" max="1" width="35.5703125" style="115" customWidth="1"/>
    <col min="2" max="2" width="42.85546875" style="115" customWidth="1"/>
    <col min="3" max="3" width="11.85546875" style="115" bestFit="1" customWidth="1"/>
    <col min="4" max="4" width="11.28515625" style="115" customWidth="1"/>
    <col min="5" max="5" width="12.85546875" style="115" customWidth="1"/>
    <col min="6" max="6" width="12.140625" style="115" customWidth="1"/>
    <col min="7" max="7" width="11.7109375" style="115" customWidth="1"/>
    <col min="8" max="8" width="11.42578125" style="115" customWidth="1"/>
    <col min="9" max="9" width="12.7109375" style="115" customWidth="1"/>
    <col min="10" max="10" width="4.42578125" style="115" customWidth="1"/>
    <col min="11" max="11" width="45.28515625" style="115" customWidth="1"/>
    <col min="12" max="15" width="14.85546875" style="115" customWidth="1"/>
    <col min="16" max="17" width="12.140625" style="115" customWidth="1"/>
    <col min="18" max="19" width="11.140625" style="115" customWidth="1"/>
    <col min="20" max="21" width="12.42578125" style="115" customWidth="1"/>
    <col min="22" max="22" width="13.42578125" style="115" customWidth="1"/>
    <col min="23" max="25" width="11.5703125" style="115"/>
    <col min="26" max="26" width="11.85546875" style="115" bestFit="1" customWidth="1"/>
    <col min="27" max="27" width="7.28515625" style="115" customWidth="1"/>
    <col min="28" max="29" width="9" style="116" customWidth="1"/>
    <col min="30" max="30" width="9.28515625" style="116" customWidth="1"/>
    <col min="31" max="31" width="7.7109375" style="116" customWidth="1"/>
    <col min="32" max="32" width="11.5703125" style="116" customWidth="1"/>
    <col min="33" max="33" width="10.5703125" style="116" customWidth="1"/>
    <col min="34" max="34" width="8.5703125" style="116" customWidth="1"/>
    <col min="35" max="39" width="11.5703125" style="116"/>
    <col min="40" max="247" width="11.5703125" style="115"/>
    <col min="248" max="248" width="23.140625" style="115" customWidth="1"/>
    <col min="249" max="249" width="42.85546875" style="115" customWidth="1"/>
    <col min="250" max="250" width="11.5703125" style="115"/>
    <col min="251" max="251" width="11.28515625" style="115" customWidth="1"/>
    <col min="252" max="252" width="12.85546875" style="115" customWidth="1"/>
    <col min="253" max="253" width="12.140625" style="115" customWidth="1"/>
    <col min="254" max="254" width="11.7109375" style="115" customWidth="1"/>
    <col min="255" max="255" width="11.42578125" style="115" customWidth="1"/>
    <col min="256" max="256" width="12.7109375" style="115" customWidth="1"/>
    <col min="257" max="257" width="4.140625" style="115" customWidth="1"/>
    <col min="258" max="258" width="45.28515625" style="115" customWidth="1"/>
    <col min="259" max="259" width="14.85546875" style="115" customWidth="1"/>
    <col min="260" max="260" width="12.28515625" style="115" customWidth="1"/>
    <col min="261" max="262" width="11.140625" style="115" customWidth="1"/>
    <col min="263" max="263" width="12.42578125" style="115" customWidth="1"/>
    <col min="264" max="264" width="11.42578125" style="115" customWidth="1"/>
    <col min="265" max="265" width="13.5703125" style="115" customWidth="1"/>
    <col min="266" max="503" width="11.5703125" style="115"/>
    <col min="504" max="504" width="23.140625" style="115" customWidth="1"/>
    <col min="505" max="505" width="42.85546875" style="115" customWidth="1"/>
    <col min="506" max="506" width="11.5703125" style="115"/>
    <col min="507" max="507" width="11.28515625" style="115" customWidth="1"/>
    <col min="508" max="508" width="12.85546875" style="115" customWidth="1"/>
    <col min="509" max="509" width="12.140625" style="115" customWidth="1"/>
    <col min="510" max="510" width="11.7109375" style="115" customWidth="1"/>
    <col min="511" max="511" width="11.42578125" style="115" customWidth="1"/>
    <col min="512" max="512" width="12.7109375" style="115" customWidth="1"/>
    <col min="513" max="513" width="4.140625" style="115" customWidth="1"/>
    <col min="514" max="514" width="45.28515625" style="115" customWidth="1"/>
    <col min="515" max="515" width="14.85546875" style="115" customWidth="1"/>
    <col min="516" max="516" width="12.28515625" style="115" customWidth="1"/>
    <col min="517" max="518" width="11.140625" style="115" customWidth="1"/>
    <col min="519" max="519" width="12.42578125" style="115" customWidth="1"/>
    <col min="520" max="520" width="11.42578125" style="115" customWidth="1"/>
    <col min="521" max="521" width="13.5703125" style="115" customWidth="1"/>
    <col min="522" max="759" width="11.5703125" style="115"/>
    <col min="760" max="760" width="23.140625" style="115" customWidth="1"/>
    <col min="761" max="761" width="42.85546875" style="115" customWidth="1"/>
    <col min="762" max="762" width="11.5703125" style="115"/>
    <col min="763" max="763" width="11.28515625" style="115" customWidth="1"/>
    <col min="764" max="764" width="12.85546875" style="115" customWidth="1"/>
    <col min="765" max="765" width="12.140625" style="115" customWidth="1"/>
    <col min="766" max="766" width="11.7109375" style="115" customWidth="1"/>
    <col min="767" max="767" width="11.42578125" style="115" customWidth="1"/>
    <col min="768" max="768" width="12.7109375" style="115" customWidth="1"/>
    <col min="769" max="769" width="4.140625" style="115" customWidth="1"/>
    <col min="770" max="770" width="45.28515625" style="115" customWidth="1"/>
    <col min="771" max="771" width="14.85546875" style="115" customWidth="1"/>
    <col min="772" max="772" width="12.28515625" style="115" customWidth="1"/>
    <col min="773" max="774" width="11.140625" style="115" customWidth="1"/>
    <col min="775" max="775" width="12.42578125" style="115" customWidth="1"/>
    <col min="776" max="776" width="11.42578125" style="115" customWidth="1"/>
    <col min="777" max="777" width="13.5703125" style="115" customWidth="1"/>
    <col min="778" max="1015" width="11.5703125" style="115"/>
    <col min="1016" max="1016" width="23.140625" style="115" customWidth="1"/>
    <col min="1017" max="1017" width="42.85546875" style="115" customWidth="1"/>
    <col min="1018" max="1018" width="11.5703125" style="115"/>
    <col min="1019" max="1019" width="11.28515625" style="115" customWidth="1"/>
    <col min="1020" max="1020" width="12.85546875" style="115" customWidth="1"/>
    <col min="1021" max="1021" width="12.140625" style="115" customWidth="1"/>
    <col min="1022" max="1022" width="11.7109375" style="115" customWidth="1"/>
    <col min="1023" max="1023" width="11.42578125" style="115" customWidth="1"/>
    <col min="1024" max="1024" width="12.7109375" style="115" customWidth="1"/>
    <col min="1025" max="1025" width="4.140625" style="115" customWidth="1"/>
    <col min="1026" max="1026" width="45.28515625" style="115" customWidth="1"/>
    <col min="1027" max="1027" width="14.85546875" style="115" customWidth="1"/>
    <col min="1028" max="1028" width="12.28515625" style="115" customWidth="1"/>
    <col min="1029" max="1030" width="11.140625" style="115" customWidth="1"/>
    <col min="1031" max="1031" width="12.42578125" style="115" customWidth="1"/>
    <col min="1032" max="1032" width="11.42578125" style="115" customWidth="1"/>
    <col min="1033" max="1033" width="13.5703125" style="115" customWidth="1"/>
    <col min="1034" max="1271" width="11.5703125" style="115"/>
    <col min="1272" max="1272" width="23.140625" style="115" customWidth="1"/>
    <col min="1273" max="1273" width="42.85546875" style="115" customWidth="1"/>
    <col min="1274" max="1274" width="11.5703125" style="115"/>
    <col min="1275" max="1275" width="11.28515625" style="115" customWidth="1"/>
    <col min="1276" max="1276" width="12.85546875" style="115" customWidth="1"/>
    <col min="1277" max="1277" width="12.140625" style="115" customWidth="1"/>
    <col min="1278" max="1278" width="11.7109375" style="115" customWidth="1"/>
    <col min="1279" max="1279" width="11.42578125" style="115" customWidth="1"/>
    <col min="1280" max="1280" width="12.7109375" style="115" customWidth="1"/>
    <col min="1281" max="1281" width="4.140625" style="115" customWidth="1"/>
    <col min="1282" max="1282" width="45.28515625" style="115" customWidth="1"/>
    <col min="1283" max="1283" width="14.85546875" style="115" customWidth="1"/>
    <col min="1284" max="1284" width="12.28515625" style="115" customWidth="1"/>
    <col min="1285" max="1286" width="11.140625" style="115" customWidth="1"/>
    <col min="1287" max="1287" width="12.42578125" style="115" customWidth="1"/>
    <col min="1288" max="1288" width="11.42578125" style="115" customWidth="1"/>
    <col min="1289" max="1289" width="13.5703125" style="115" customWidth="1"/>
    <col min="1290" max="1527" width="11.5703125" style="115"/>
    <col min="1528" max="1528" width="23.140625" style="115" customWidth="1"/>
    <col min="1529" max="1529" width="42.85546875" style="115" customWidth="1"/>
    <col min="1530" max="1530" width="11.5703125" style="115"/>
    <col min="1531" max="1531" width="11.28515625" style="115" customWidth="1"/>
    <col min="1532" max="1532" width="12.85546875" style="115" customWidth="1"/>
    <col min="1533" max="1533" width="12.140625" style="115" customWidth="1"/>
    <col min="1534" max="1534" width="11.7109375" style="115" customWidth="1"/>
    <col min="1535" max="1535" width="11.42578125" style="115" customWidth="1"/>
    <col min="1536" max="1536" width="12.7109375" style="115" customWidth="1"/>
    <col min="1537" max="1537" width="4.140625" style="115" customWidth="1"/>
    <col min="1538" max="1538" width="45.28515625" style="115" customWidth="1"/>
    <col min="1539" max="1539" width="14.85546875" style="115" customWidth="1"/>
    <col min="1540" max="1540" width="12.28515625" style="115" customWidth="1"/>
    <col min="1541" max="1542" width="11.140625" style="115" customWidth="1"/>
    <col min="1543" max="1543" width="12.42578125" style="115" customWidth="1"/>
    <col min="1544" max="1544" width="11.42578125" style="115" customWidth="1"/>
    <col min="1545" max="1545" width="13.5703125" style="115" customWidth="1"/>
    <col min="1546" max="1783" width="11.5703125" style="115"/>
    <col min="1784" max="1784" width="23.140625" style="115" customWidth="1"/>
    <col min="1785" max="1785" width="42.85546875" style="115" customWidth="1"/>
    <col min="1786" max="1786" width="11.5703125" style="115"/>
    <col min="1787" max="1787" width="11.28515625" style="115" customWidth="1"/>
    <col min="1788" max="1788" width="12.85546875" style="115" customWidth="1"/>
    <col min="1789" max="1789" width="12.140625" style="115" customWidth="1"/>
    <col min="1790" max="1790" width="11.7109375" style="115" customWidth="1"/>
    <col min="1791" max="1791" width="11.42578125" style="115" customWidth="1"/>
    <col min="1792" max="1792" width="12.7109375" style="115" customWidth="1"/>
    <col min="1793" max="1793" width="4.140625" style="115" customWidth="1"/>
    <col min="1794" max="1794" width="45.28515625" style="115" customWidth="1"/>
    <col min="1795" max="1795" width="14.85546875" style="115" customWidth="1"/>
    <col min="1796" max="1796" width="12.28515625" style="115" customWidth="1"/>
    <col min="1797" max="1798" width="11.140625" style="115" customWidth="1"/>
    <col min="1799" max="1799" width="12.42578125" style="115" customWidth="1"/>
    <col min="1800" max="1800" width="11.42578125" style="115" customWidth="1"/>
    <col min="1801" max="1801" width="13.5703125" style="115" customWidth="1"/>
    <col min="1802" max="2039" width="11.5703125" style="115"/>
    <col min="2040" max="2040" width="23.140625" style="115" customWidth="1"/>
    <col min="2041" max="2041" width="42.85546875" style="115" customWidth="1"/>
    <col min="2042" max="2042" width="11.5703125" style="115"/>
    <col min="2043" max="2043" width="11.28515625" style="115" customWidth="1"/>
    <col min="2044" max="2044" width="12.85546875" style="115" customWidth="1"/>
    <col min="2045" max="2045" width="12.140625" style="115" customWidth="1"/>
    <col min="2046" max="2046" width="11.7109375" style="115" customWidth="1"/>
    <col min="2047" max="2047" width="11.42578125" style="115" customWidth="1"/>
    <col min="2048" max="2048" width="12.7109375" style="115" customWidth="1"/>
    <col min="2049" max="2049" width="4.140625" style="115" customWidth="1"/>
    <col min="2050" max="2050" width="45.28515625" style="115" customWidth="1"/>
    <col min="2051" max="2051" width="14.85546875" style="115" customWidth="1"/>
    <col min="2052" max="2052" width="12.28515625" style="115" customWidth="1"/>
    <col min="2053" max="2054" width="11.140625" style="115" customWidth="1"/>
    <col min="2055" max="2055" width="12.42578125" style="115" customWidth="1"/>
    <col min="2056" max="2056" width="11.42578125" style="115" customWidth="1"/>
    <col min="2057" max="2057" width="13.5703125" style="115" customWidth="1"/>
    <col min="2058" max="2295" width="11.5703125" style="115"/>
    <col min="2296" max="2296" width="23.140625" style="115" customWidth="1"/>
    <col min="2297" max="2297" width="42.85546875" style="115" customWidth="1"/>
    <col min="2298" max="2298" width="11.5703125" style="115"/>
    <col min="2299" max="2299" width="11.28515625" style="115" customWidth="1"/>
    <col min="2300" max="2300" width="12.85546875" style="115" customWidth="1"/>
    <col min="2301" max="2301" width="12.140625" style="115" customWidth="1"/>
    <col min="2302" max="2302" width="11.7109375" style="115" customWidth="1"/>
    <col min="2303" max="2303" width="11.42578125" style="115" customWidth="1"/>
    <col min="2304" max="2304" width="12.7109375" style="115" customWidth="1"/>
    <col min="2305" max="2305" width="4.140625" style="115" customWidth="1"/>
    <col min="2306" max="2306" width="45.28515625" style="115" customWidth="1"/>
    <col min="2307" max="2307" width="14.85546875" style="115" customWidth="1"/>
    <col min="2308" max="2308" width="12.28515625" style="115" customWidth="1"/>
    <col min="2309" max="2310" width="11.140625" style="115" customWidth="1"/>
    <col min="2311" max="2311" width="12.42578125" style="115" customWidth="1"/>
    <col min="2312" max="2312" width="11.42578125" style="115" customWidth="1"/>
    <col min="2313" max="2313" width="13.5703125" style="115" customWidth="1"/>
    <col min="2314" max="2551" width="11.5703125" style="115"/>
    <col min="2552" max="2552" width="23.140625" style="115" customWidth="1"/>
    <col min="2553" max="2553" width="42.85546875" style="115" customWidth="1"/>
    <col min="2554" max="2554" width="11.5703125" style="115"/>
    <col min="2555" max="2555" width="11.28515625" style="115" customWidth="1"/>
    <col min="2556" max="2556" width="12.85546875" style="115" customWidth="1"/>
    <col min="2557" max="2557" width="12.140625" style="115" customWidth="1"/>
    <col min="2558" max="2558" width="11.7109375" style="115" customWidth="1"/>
    <col min="2559" max="2559" width="11.42578125" style="115" customWidth="1"/>
    <col min="2560" max="2560" width="12.7109375" style="115" customWidth="1"/>
    <col min="2561" max="2561" width="4.140625" style="115" customWidth="1"/>
    <col min="2562" max="2562" width="45.28515625" style="115" customWidth="1"/>
    <col min="2563" max="2563" width="14.85546875" style="115" customWidth="1"/>
    <col min="2564" max="2564" width="12.28515625" style="115" customWidth="1"/>
    <col min="2565" max="2566" width="11.140625" style="115" customWidth="1"/>
    <col min="2567" max="2567" width="12.42578125" style="115" customWidth="1"/>
    <col min="2568" max="2568" width="11.42578125" style="115" customWidth="1"/>
    <col min="2569" max="2569" width="13.5703125" style="115" customWidth="1"/>
    <col min="2570" max="2807" width="11.5703125" style="115"/>
    <col min="2808" max="2808" width="23.140625" style="115" customWidth="1"/>
    <col min="2809" max="2809" width="42.85546875" style="115" customWidth="1"/>
    <col min="2810" max="2810" width="11.5703125" style="115"/>
    <col min="2811" max="2811" width="11.28515625" style="115" customWidth="1"/>
    <col min="2812" max="2812" width="12.85546875" style="115" customWidth="1"/>
    <col min="2813" max="2813" width="12.140625" style="115" customWidth="1"/>
    <col min="2814" max="2814" width="11.7109375" style="115" customWidth="1"/>
    <col min="2815" max="2815" width="11.42578125" style="115" customWidth="1"/>
    <col min="2816" max="2816" width="12.7109375" style="115" customWidth="1"/>
    <col min="2817" max="2817" width="4.140625" style="115" customWidth="1"/>
    <col min="2818" max="2818" width="45.28515625" style="115" customWidth="1"/>
    <col min="2819" max="2819" width="14.85546875" style="115" customWidth="1"/>
    <col min="2820" max="2820" width="12.28515625" style="115" customWidth="1"/>
    <col min="2821" max="2822" width="11.140625" style="115" customWidth="1"/>
    <col min="2823" max="2823" width="12.42578125" style="115" customWidth="1"/>
    <col min="2824" max="2824" width="11.42578125" style="115" customWidth="1"/>
    <col min="2825" max="2825" width="13.5703125" style="115" customWidth="1"/>
    <col min="2826" max="3063" width="11.5703125" style="115"/>
    <col min="3064" max="3064" width="23.140625" style="115" customWidth="1"/>
    <col min="3065" max="3065" width="42.85546875" style="115" customWidth="1"/>
    <col min="3066" max="3066" width="11.5703125" style="115"/>
    <col min="3067" max="3067" width="11.28515625" style="115" customWidth="1"/>
    <col min="3068" max="3068" width="12.85546875" style="115" customWidth="1"/>
    <col min="3069" max="3069" width="12.140625" style="115" customWidth="1"/>
    <col min="3070" max="3070" width="11.7109375" style="115" customWidth="1"/>
    <col min="3071" max="3071" width="11.42578125" style="115" customWidth="1"/>
    <col min="3072" max="3072" width="12.7109375" style="115" customWidth="1"/>
    <col min="3073" max="3073" width="4.140625" style="115" customWidth="1"/>
    <col min="3074" max="3074" width="45.28515625" style="115" customWidth="1"/>
    <col min="3075" max="3075" width="14.85546875" style="115" customWidth="1"/>
    <col min="3076" max="3076" width="12.28515625" style="115" customWidth="1"/>
    <col min="3077" max="3078" width="11.140625" style="115" customWidth="1"/>
    <col min="3079" max="3079" width="12.42578125" style="115" customWidth="1"/>
    <col min="3080" max="3080" width="11.42578125" style="115" customWidth="1"/>
    <col min="3081" max="3081" width="13.5703125" style="115" customWidth="1"/>
    <col min="3082" max="3319" width="11.5703125" style="115"/>
    <col min="3320" max="3320" width="23.140625" style="115" customWidth="1"/>
    <col min="3321" max="3321" width="42.85546875" style="115" customWidth="1"/>
    <col min="3322" max="3322" width="11.5703125" style="115"/>
    <col min="3323" max="3323" width="11.28515625" style="115" customWidth="1"/>
    <col min="3324" max="3324" width="12.85546875" style="115" customWidth="1"/>
    <col min="3325" max="3325" width="12.140625" style="115" customWidth="1"/>
    <col min="3326" max="3326" width="11.7109375" style="115" customWidth="1"/>
    <col min="3327" max="3327" width="11.42578125" style="115" customWidth="1"/>
    <col min="3328" max="3328" width="12.7109375" style="115" customWidth="1"/>
    <col min="3329" max="3329" width="4.140625" style="115" customWidth="1"/>
    <col min="3330" max="3330" width="45.28515625" style="115" customWidth="1"/>
    <col min="3331" max="3331" width="14.85546875" style="115" customWidth="1"/>
    <col min="3332" max="3332" width="12.28515625" style="115" customWidth="1"/>
    <col min="3333" max="3334" width="11.140625" style="115" customWidth="1"/>
    <col min="3335" max="3335" width="12.42578125" style="115" customWidth="1"/>
    <col min="3336" max="3336" width="11.42578125" style="115" customWidth="1"/>
    <col min="3337" max="3337" width="13.5703125" style="115" customWidth="1"/>
    <col min="3338" max="3575" width="11.5703125" style="115"/>
    <col min="3576" max="3576" width="23.140625" style="115" customWidth="1"/>
    <col min="3577" max="3577" width="42.85546875" style="115" customWidth="1"/>
    <col min="3578" max="3578" width="11.5703125" style="115"/>
    <col min="3579" max="3579" width="11.28515625" style="115" customWidth="1"/>
    <col min="3580" max="3580" width="12.85546875" style="115" customWidth="1"/>
    <col min="3581" max="3581" width="12.140625" style="115" customWidth="1"/>
    <col min="3582" max="3582" width="11.7109375" style="115" customWidth="1"/>
    <col min="3583" max="3583" width="11.42578125" style="115" customWidth="1"/>
    <col min="3584" max="3584" width="12.7109375" style="115" customWidth="1"/>
    <col min="3585" max="3585" width="4.140625" style="115" customWidth="1"/>
    <col min="3586" max="3586" width="45.28515625" style="115" customWidth="1"/>
    <col min="3587" max="3587" width="14.85546875" style="115" customWidth="1"/>
    <col min="3588" max="3588" width="12.28515625" style="115" customWidth="1"/>
    <col min="3589" max="3590" width="11.140625" style="115" customWidth="1"/>
    <col min="3591" max="3591" width="12.42578125" style="115" customWidth="1"/>
    <col min="3592" max="3592" width="11.42578125" style="115" customWidth="1"/>
    <col min="3593" max="3593" width="13.5703125" style="115" customWidth="1"/>
    <col min="3594" max="3831" width="11.5703125" style="115"/>
    <col min="3832" max="3832" width="23.140625" style="115" customWidth="1"/>
    <col min="3833" max="3833" width="42.85546875" style="115" customWidth="1"/>
    <col min="3834" max="3834" width="11.5703125" style="115"/>
    <col min="3835" max="3835" width="11.28515625" style="115" customWidth="1"/>
    <col min="3836" max="3836" width="12.85546875" style="115" customWidth="1"/>
    <col min="3837" max="3837" width="12.140625" style="115" customWidth="1"/>
    <col min="3838" max="3838" width="11.7109375" style="115" customWidth="1"/>
    <col min="3839" max="3839" width="11.42578125" style="115" customWidth="1"/>
    <col min="3840" max="3840" width="12.7109375" style="115" customWidth="1"/>
    <col min="3841" max="3841" width="4.140625" style="115" customWidth="1"/>
    <col min="3842" max="3842" width="45.28515625" style="115" customWidth="1"/>
    <col min="3843" max="3843" width="14.85546875" style="115" customWidth="1"/>
    <col min="3844" max="3844" width="12.28515625" style="115" customWidth="1"/>
    <col min="3845" max="3846" width="11.140625" style="115" customWidth="1"/>
    <col min="3847" max="3847" width="12.42578125" style="115" customWidth="1"/>
    <col min="3848" max="3848" width="11.42578125" style="115" customWidth="1"/>
    <col min="3849" max="3849" width="13.5703125" style="115" customWidth="1"/>
    <col min="3850" max="4087" width="11.5703125" style="115"/>
    <col min="4088" max="4088" width="23.140625" style="115" customWidth="1"/>
    <col min="4089" max="4089" width="42.85546875" style="115" customWidth="1"/>
    <col min="4090" max="4090" width="11.5703125" style="115"/>
    <col min="4091" max="4091" width="11.28515625" style="115" customWidth="1"/>
    <col min="4092" max="4092" width="12.85546875" style="115" customWidth="1"/>
    <col min="4093" max="4093" width="12.140625" style="115" customWidth="1"/>
    <col min="4094" max="4094" width="11.7109375" style="115" customWidth="1"/>
    <col min="4095" max="4095" width="11.42578125" style="115" customWidth="1"/>
    <col min="4096" max="4096" width="12.7109375" style="115" customWidth="1"/>
    <col min="4097" max="4097" width="4.140625" style="115" customWidth="1"/>
    <col min="4098" max="4098" width="45.28515625" style="115" customWidth="1"/>
    <col min="4099" max="4099" width="14.85546875" style="115" customWidth="1"/>
    <col min="4100" max="4100" width="12.28515625" style="115" customWidth="1"/>
    <col min="4101" max="4102" width="11.140625" style="115" customWidth="1"/>
    <col min="4103" max="4103" width="12.42578125" style="115" customWidth="1"/>
    <col min="4104" max="4104" width="11.42578125" style="115" customWidth="1"/>
    <col min="4105" max="4105" width="13.5703125" style="115" customWidth="1"/>
    <col min="4106" max="4343" width="11.5703125" style="115"/>
    <col min="4344" max="4344" width="23.140625" style="115" customWidth="1"/>
    <col min="4345" max="4345" width="42.85546875" style="115" customWidth="1"/>
    <col min="4346" max="4346" width="11.5703125" style="115"/>
    <col min="4347" max="4347" width="11.28515625" style="115" customWidth="1"/>
    <col min="4348" max="4348" width="12.85546875" style="115" customWidth="1"/>
    <col min="4349" max="4349" width="12.140625" style="115" customWidth="1"/>
    <col min="4350" max="4350" width="11.7109375" style="115" customWidth="1"/>
    <col min="4351" max="4351" width="11.42578125" style="115" customWidth="1"/>
    <col min="4352" max="4352" width="12.7109375" style="115" customWidth="1"/>
    <col min="4353" max="4353" width="4.140625" style="115" customWidth="1"/>
    <col min="4354" max="4354" width="45.28515625" style="115" customWidth="1"/>
    <col min="4355" max="4355" width="14.85546875" style="115" customWidth="1"/>
    <col min="4356" max="4356" width="12.28515625" style="115" customWidth="1"/>
    <col min="4357" max="4358" width="11.140625" style="115" customWidth="1"/>
    <col min="4359" max="4359" width="12.42578125" style="115" customWidth="1"/>
    <col min="4360" max="4360" width="11.42578125" style="115" customWidth="1"/>
    <col min="4361" max="4361" width="13.5703125" style="115" customWidth="1"/>
    <col min="4362" max="4599" width="11.5703125" style="115"/>
    <col min="4600" max="4600" width="23.140625" style="115" customWidth="1"/>
    <col min="4601" max="4601" width="42.85546875" style="115" customWidth="1"/>
    <col min="4602" max="4602" width="11.5703125" style="115"/>
    <col min="4603" max="4603" width="11.28515625" style="115" customWidth="1"/>
    <col min="4604" max="4604" width="12.85546875" style="115" customWidth="1"/>
    <col min="4605" max="4605" width="12.140625" style="115" customWidth="1"/>
    <col min="4606" max="4606" width="11.7109375" style="115" customWidth="1"/>
    <col min="4607" max="4607" width="11.42578125" style="115" customWidth="1"/>
    <col min="4608" max="4608" width="12.7109375" style="115" customWidth="1"/>
    <col min="4609" max="4609" width="4.140625" style="115" customWidth="1"/>
    <col min="4610" max="4610" width="45.28515625" style="115" customWidth="1"/>
    <col min="4611" max="4611" width="14.85546875" style="115" customWidth="1"/>
    <col min="4612" max="4612" width="12.28515625" style="115" customWidth="1"/>
    <col min="4613" max="4614" width="11.140625" style="115" customWidth="1"/>
    <col min="4615" max="4615" width="12.42578125" style="115" customWidth="1"/>
    <col min="4616" max="4616" width="11.42578125" style="115" customWidth="1"/>
    <col min="4617" max="4617" width="13.5703125" style="115" customWidth="1"/>
    <col min="4618" max="4855" width="11.5703125" style="115"/>
    <col min="4856" max="4856" width="23.140625" style="115" customWidth="1"/>
    <col min="4857" max="4857" width="42.85546875" style="115" customWidth="1"/>
    <col min="4858" max="4858" width="11.5703125" style="115"/>
    <col min="4859" max="4859" width="11.28515625" style="115" customWidth="1"/>
    <col min="4860" max="4860" width="12.85546875" style="115" customWidth="1"/>
    <col min="4861" max="4861" width="12.140625" style="115" customWidth="1"/>
    <col min="4862" max="4862" width="11.7109375" style="115" customWidth="1"/>
    <col min="4863" max="4863" width="11.42578125" style="115" customWidth="1"/>
    <col min="4864" max="4864" width="12.7109375" style="115" customWidth="1"/>
    <col min="4865" max="4865" width="4.140625" style="115" customWidth="1"/>
    <col min="4866" max="4866" width="45.28515625" style="115" customWidth="1"/>
    <col min="4867" max="4867" width="14.85546875" style="115" customWidth="1"/>
    <col min="4868" max="4868" width="12.28515625" style="115" customWidth="1"/>
    <col min="4869" max="4870" width="11.140625" style="115" customWidth="1"/>
    <col min="4871" max="4871" width="12.42578125" style="115" customWidth="1"/>
    <col min="4872" max="4872" width="11.42578125" style="115" customWidth="1"/>
    <col min="4873" max="4873" width="13.5703125" style="115" customWidth="1"/>
    <col min="4874" max="5111" width="11.5703125" style="115"/>
    <col min="5112" max="5112" width="23.140625" style="115" customWidth="1"/>
    <col min="5113" max="5113" width="42.85546875" style="115" customWidth="1"/>
    <col min="5114" max="5114" width="11.5703125" style="115"/>
    <col min="5115" max="5115" width="11.28515625" style="115" customWidth="1"/>
    <col min="5116" max="5116" width="12.85546875" style="115" customWidth="1"/>
    <col min="5117" max="5117" width="12.140625" style="115" customWidth="1"/>
    <col min="5118" max="5118" width="11.7109375" style="115" customWidth="1"/>
    <col min="5119" max="5119" width="11.42578125" style="115" customWidth="1"/>
    <col min="5120" max="5120" width="12.7109375" style="115" customWidth="1"/>
    <col min="5121" max="5121" width="4.140625" style="115" customWidth="1"/>
    <col min="5122" max="5122" width="45.28515625" style="115" customWidth="1"/>
    <col min="5123" max="5123" width="14.85546875" style="115" customWidth="1"/>
    <col min="5124" max="5124" width="12.28515625" style="115" customWidth="1"/>
    <col min="5125" max="5126" width="11.140625" style="115" customWidth="1"/>
    <col min="5127" max="5127" width="12.42578125" style="115" customWidth="1"/>
    <col min="5128" max="5128" width="11.42578125" style="115" customWidth="1"/>
    <col min="5129" max="5129" width="13.5703125" style="115" customWidth="1"/>
    <col min="5130" max="5367" width="11.5703125" style="115"/>
    <col min="5368" max="5368" width="23.140625" style="115" customWidth="1"/>
    <col min="5369" max="5369" width="42.85546875" style="115" customWidth="1"/>
    <col min="5370" max="5370" width="11.5703125" style="115"/>
    <col min="5371" max="5371" width="11.28515625" style="115" customWidth="1"/>
    <col min="5372" max="5372" width="12.85546875" style="115" customWidth="1"/>
    <col min="5373" max="5373" width="12.140625" style="115" customWidth="1"/>
    <col min="5374" max="5374" width="11.7109375" style="115" customWidth="1"/>
    <col min="5375" max="5375" width="11.42578125" style="115" customWidth="1"/>
    <col min="5376" max="5376" width="12.7109375" style="115" customWidth="1"/>
    <col min="5377" max="5377" width="4.140625" style="115" customWidth="1"/>
    <col min="5378" max="5378" width="45.28515625" style="115" customWidth="1"/>
    <col min="5379" max="5379" width="14.85546875" style="115" customWidth="1"/>
    <col min="5380" max="5380" width="12.28515625" style="115" customWidth="1"/>
    <col min="5381" max="5382" width="11.140625" style="115" customWidth="1"/>
    <col min="5383" max="5383" width="12.42578125" style="115" customWidth="1"/>
    <col min="5384" max="5384" width="11.42578125" style="115" customWidth="1"/>
    <col min="5385" max="5385" width="13.5703125" style="115" customWidth="1"/>
    <col min="5386" max="5623" width="11.5703125" style="115"/>
    <col min="5624" max="5624" width="23.140625" style="115" customWidth="1"/>
    <col min="5625" max="5625" width="42.85546875" style="115" customWidth="1"/>
    <col min="5626" max="5626" width="11.5703125" style="115"/>
    <col min="5627" max="5627" width="11.28515625" style="115" customWidth="1"/>
    <col min="5628" max="5628" width="12.85546875" style="115" customWidth="1"/>
    <col min="5629" max="5629" width="12.140625" style="115" customWidth="1"/>
    <col min="5630" max="5630" width="11.7109375" style="115" customWidth="1"/>
    <col min="5631" max="5631" width="11.42578125" style="115" customWidth="1"/>
    <col min="5632" max="5632" width="12.7109375" style="115" customWidth="1"/>
    <col min="5633" max="5633" width="4.140625" style="115" customWidth="1"/>
    <col min="5634" max="5634" width="45.28515625" style="115" customWidth="1"/>
    <col min="5635" max="5635" width="14.85546875" style="115" customWidth="1"/>
    <col min="5636" max="5636" width="12.28515625" style="115" customWidth="1"/>
    <col min="5637" max="5638" width="11.140625" style="115" customWidth="1"/>
    <col min="5639" max="5639" width="12.42578125" style="115" customWidth="1"/>
    <col min="5640" max="5640" width="11.42578125" style="115" customWidth="1"/>
    <col min="5641" max="5641" width="13.5703125" style="115" customWidth="1"/>
    <col min="5642" max="5879" width="11.5703125" style="115"/>
    <col min="5880" max="5880" width="23.140625" style="115" customWidth="1"/>
    <col min="5881" max="5881" width="42.85546875" style="115" customWidth="1"/>
    <col min="5882" max="5882" width="11.5703125" style="115"/>
    <col min="5883" max="5883" width="11.28515625" style="115" customWidth="1"/>
    <col min="5884" max="5884" width="12.85546875" style="115" customWidth="1"/>
    <col min="5885" max="5885" width="12.140625" style="115" customWidth="1"/>
    <col min="5886" max="5886" width="11.7109375" style="115" customWidth="1"/>
    <col min="5887" max="5887" width="11.42578125" style="115" customWidth="1"/>
    <col min="5888" max="5888" width="12.7109375" style="115" customWidth="1"/>
    <col min="5889" max="5889" width="4.140625" style="115" customWidth="1"/>
    <col min="5890" max="5890" width="45.28515625" style="115" customWidth="1"/>
    <col min="5891" max="5891" width="14.85546875" style="115" customWidth="1"/>
    <col min="5892" max="5892" width="12.28515625" style="115" customWidth="1"/>
    <col min="5893" max="5894" width="11.140625" style="115" customWidth="1"/>
    <col min="5895" max="5895" width="12.42578125" style="115" customWidth="1"/>
    <col min="5896" max="5896" width="11.42578125" style="115" customWidth="1"/>
    <col min="5897" max="5897" width="13.5703125" style="115" customWidth="1"/>
    <col min="5898" max="6135" width="11.5703125" style="115"/>
    <col min="6136" max="6136" width="23.140625" style="115" customWidth="1"/>
    <col min="6137" max="6137" width="42.85546875" style="115" customWidth="1"/>
    <col min="6138" max="6138" width="11.5703125" style="115"/>
    <col min="6139" max="6139" width="11.28515625" style="115" customWidth="1"/>
    <col min="6140" max="6140" width="12.85546875" style="115" customWidth="1"/>
    <col min="6141" max="6141" width="12.140625" style="115" customWidth="1"/>
    <col min="6142" max="6142" width="11.7109375" style="115" customWidth="1"/>
    <col min="6143" max="6143" width="11.42578125" style="115" customWidth="1"/>
    <col min="6144" max="6144" width="12.7109375" style="115" customWidth="1"/>
    <col min="6145" max="6145" width="4.140625" style="115" customWidth="1"/>
    <col min="6146" max="6146" width="45.28515625" style="115" customWidth="1"/>
    <col min="6147" max="6147" width="14.85546875" style="115" customWidth="1"/>
    <col min="6148" max="6148" width="12.28515625" style="115" customWidth="1"/>
    <col min="6149" max="6150" width="11.140625" style="115" customWidth="1"/>
    <col min="6151" max="6151" width="12.42578125" style="115" customWidth="1"/>
    <col min="6152" max="6152" width="11.42578125" style="115" customWidth="1"/>
    <col min="6153" max="6153" width="13.5703125" style="115" customWidth="1"/>
    <col min="6154" max="6391" width="11.5703125" style="115"/>
    <col min="6392" max="6392" width="23.140625" style="115" customWidth="1"/>
    <col min="6393" max="6393" width="42.85546875" style="115" customWidth="1"/>
    <col min="6394" max="6394" width="11.5703125" style="115"/>
    <col min="6395" max="6395" width="11.28515625" style="115" customWidth="1"/>
    <col min="6396" max="6396" width="12.85546875" style="115" customWidth="1"/>
    <col min="6397" max="6397" width="12.140625" style="115" customWidth="1"/>
    <col min="6398" max="6398" width="11.7109375" style="115" customWidth="1"/>
    <col min="6399" max="6399" width="11.42578125" style="115" customWidth="1"/>
    <col min="6400" max="6400" width="12.7109375" style="115" customWidth="1"/>
    <col min="6401" max="6401" width="4.140625" style="115" customWidth="1"/>
    <col min="6402" max="6402" width="45.28515625" style="115" customWidth="1"/>
    <col min="6403" max="6403" width="14.85546875" style="115" customWidth="1"/>
    <col min="6404" max="6404" width="12.28515625" style="115" customWidth="1"/>
    <col min="6405" max="6406" width="11.140625" style="115" customWidth="1"/>
    <col min="6407" max="6407" width="12.42578125" style="115" customWidth="1"/>
    <col min="6408" max="6408" width="11.42578125" style="115" customWidth="1"/>
    <col min="6409" max="6409" width="13.5703125" style="115" customWidth="1"/>
    <col min="6410" max="6647" width="11.5703125" style="115"/>
    <col min="6648" max="6648" width="23.140625" style="115" customWidth="1"/>
    <col min="6649" max="6649" width="42.85546875" style="115" customWidth="1"/>
    <col min="6650" max="6650" width="11.5703125" style="115"/>
    <col min="6651" max="6651" width="11.28515625" style="115" customWidth="1"/>
    <col min="6652" max="6652" width="12.85546875" style="115" customWidth="1"/>
    <col min="6653" max="6653" width="12.140625" style="115" customWidth="1"/>
    <col min="6654" max="6654" width="11.7109375" style="115" customWidth="1"/>
    <col min="6655" max="6655" width="11.42578125" style="115" customWidth="1"/>
    <col min="6656" max="6656" width="12.7109375" style="115" customWidth="1"/>
    <col min="6657" max="6657" width="4.140625" style="115" customWidth="1"/>
    <col min="6658" max="6658" width="45.28515625" style="115" customWidth="1"/>
    <col min="6659" max="6659" width="14.85546875" style="115" customWidth="1"/>
    <col min="6660" max="6660" width="12.28515625" style="115" customWidth="1"/>
    <col min="6661" max="6662" width="11.140625" style="115" customWidth="1"/>
    <col min="6663" max="6663" width="12.42578125" style="115" customWidth="1"/>
    <col min="6664" max="6664" width="11.42578125" style="115" customWidth="1"/>
    <col min="6665" max="6665" width="13.5703125" style="115" customWidth="1"/>
    <col min="6666" max="6903" width="11.5703125" style="115"/>
    <col min="6904" max="6904" width="23.140625" style="115" customWidth="1"/>
    <col min="6905" max="6905" width="42.85546875" style="115" customWidth="1"/>
    <col min="6906" max="6906" width="11.5703125" style="115"/>
    <col min="6907" max="6907" width="11.28515625" style="115" customWidth="1"/>
    <col min="6908" max="6908" width="12.85546875" style="115" customWidth="1"/>
    <col min="6909" max="6909" width="12.140625" style="115" customWidth="1"/>
    <col min="6910" max="6910" width="11.7109375" style="115" customWidth="1"/>
    <col min="6911" max="6911" width="11.42578125" style="115" customWidth="1"/>
    <col min="6912" max="6912" width="12.7109375" style="115" customWidth="1"/>
    <col min="6913" max="6913" width="4.140625" style="115" customWidth="1"/>
    <col min="6914" max="6914" width="45.28515625" style="115" customWidth="1"/>
    <col min="6915" max="6915" width="14.85546875" style="115" customWidth="1"/>
    <col min="6916" max="6916" width="12.28515625" style="115" customWidth="1"/>
    <col min="6917" max="6918" width="11.140625" style="115" customWidth="1"/>
    <col min="6919" max="6919" width="12.42578125" style="115" customWidth="1"/>
    <col min="6920" max="6920" width="11.42578125" style="115" customWidth="1"/>
    <col min="6921" max="6921" width="13.5703125" style="115" customWidth="1"/>
    <col min="6922" max="7159" width="11.5703125" style="115"/>
    <col min="7160" max="7160" width="23.140625" style="115" customWidth="1"/>
    <col min="7161" max="7161" width="42.85546875" style="115" customWidth="1"/>
    <col min="7162" max="7162" width="11.5703125" style="115"/>
    <col min="7163" max="7163" width="11.28515625" style="115" customWidth="1"/>
    <col min="7164" max="7164" width="12.85546875" style="115" customWidth="1"/>
    <col min="7165" max="7165" width="12.140625" style="115" customWidth="1"/>
    <col min="7166" max="7166" width="11.7109375" style="115" customWidth="1"/>
    <col min="7167" max="7167" width="11.42578125" style="115" customWidth="1"/>
    <col min="7168" max="7168" width="12.7109375" style="115" customWidth="1"/>
    <col min="7169" max="7169" width="4.140625" style="115" customWidth="1"/>
    <col min="7170" max="7170" width="45.28515625" style="115" customWidth="1"/>
    <col min="7171" max="7171" width="14.85546875" style="115" customWidth="1"/>
    <col min="7172" max="7172" width="12.28515625" style="115" customWidth="1"/>
    <col min="7173" max="7174" width="11.140625" style="115" customWidth="1"/>
    <col min="7175" max="7175" width="12.42578125" style="115" customWidth="1"/>
    <col min="7176" max="7176" width="11.42578125" style="115" customWidth="1"/>
    <col min="7177" max="7177" width="13.5703125" style="115" customWidth="1"/>
    <col min="7178" max="7415" width="11.5703125" style="115"/>
    <col min="7416" max="7416" width="23.140625" style="115" customWidth="1"/>
    <col min="7417" max="7417" width="42.85546875" style="115" customWidth="1"/>
    <col min="7418" max="7418" width="11.5703125" style="115"/>
    <col min="7419" max="7419" width="11.28515625" style="115" customWidth="1"/>
    <col min="7420" max="7420" width="12.85546875" style="115" customWidth="1"/>
    <col min="7421" max="7421" width="12.140625" style="115" customWidth="1"/>
    <col min="7422" max="7422" width="11.7109375" style="115" customWidth="1"/>
    <col min="7423" max="7423" width="11.42578125" style="115" customWidth="1"/>
    <col min="7424" max="7424" width="12.7109375" style="115" customWidth="1"/>
    <col min="7425" max="7425" width="4.140625" style="115" customWidth="1"/>
    <col min="7426" max="7426" width="45.28515625" style="115" customWidth="1"/>
    <col min="7427" max="7427" width="14.85546875" style="115" customWidth="1"/>
    <col min="7428" max="7428" width="12.28515625" style="115" customWidth="1"/>
    <col min="7429" max="7430" width="11.140625" style="115" customWidth="1"/>
    <col min="7431" max="7431" width="12.42578125" style="115" customWidth="1"/>
    <col min="7432" max="7432" width="11.42578125" style="115" customWidth="1"/>
    <col min="7433" max="7433" width="13.5703125" style="115" customWidth="1"/>
    <col min="7434" max="7671" width="11.5703125" style="115"/>
    <col min="7672" max="7672" width="23.140625" style="115" customWidth="1"/>
    <col min="7673" max="7673" width="42.85546875" style="115" customWidth="1"/>
    <col min="7674" max="7674" width="11.5703125" style="115"/>
    <col min="7675" max="7675" width="11.28515625" style="115" customWidth="1"/>
    <col min="7676" max="7676" width="12.85546875" style="115" customWidth="1"/>
    <col min="7677" max="7677" width="12.140625" style="115" customWidth="1"/>
    <col min="7678" max="7678" width="11.7109375" style="115" customWidth="1"/>
    <col min="7679" max="7679" width="11.42578125" style="115" customWidth="1"/>
    <col min="7680" max="7680" width="12.7109375" style="115" customWidth="1"/>
    <col min="7681" max="7681" width="4.140625" style="115" customWidth="1"/>
    <col min="7682" max="7682" width="45.28515625" style="115" customWidth="1"/>
    <col min="7683" max="7683" width="14.85546875" style="115" customWidth="1"/>
    <col min="7684" max="7684" width="12.28515625" style="115" customWidth="1"/>
    <col min="7685" max="7686" width="11.140625" style="115" customWidth="1"/>
    <col min="7687" max="7687" width="12.42578125" style="115" customWidth="1"/>
    <col min="7688" max="7688" width="11.42578125" style="115" customWidth="1"/>
    <col min="7689" max="7689" width="13.5703125" style="115" customWidth="1"/>
    <col min="7690" max="7927" width="11.5703125" style="115"/>
    <col min="7928" max="7928" width="23.140625" style="115" customWidth="1"/>
    <col min="7929" max="7929" width="42.85546875" style="115" customWidth="1"/>
    <col min="7930" max="7930" width="11.5703125" style="115"/>
    <col min="7931" max="7931" width="11.28515625" style="115" customWidth="1"/>
    <col min="7932" max="7932" width="12.85546875" style="115" customWidth="1"/>
    <col min="7933" max="7933" width="12.140625" style="115" customWidth="1"/>
    <col min="7934" max="7934" width="11.7109375" style="115" customWidth="1"/>
    <col min="7935" max="7935" width="11.42578125" style="115" customWidth="1"/>
    <col min="7936" max="7936" width="12.7109375" style="115" customWidth="1"/>
    <col min="7937" max="7937" width="4.140625" style="115" customWidth="1"/>
    <col min="7938" max="7938" width="45.28515625" style="115" customWidth="1"/>
    <col min="7939" max="7939" width="14.85546875" style="115" customWidth="1"/>
    <col min="7940" max="7940" width="12.28515625" style="115" customWidth="1"/>
    <col min="7941" max="7942" width="11.140625" style="115" customWidth="1"/>
    <col min="7943" max="7943" width="12.42578125" style="115" customWidth="1"/>
    <col min="7944" max="7944" width="11.42578125" style="115" customWidth="1"/>
    <col min="7945" max="7945" width="13.5703125" style="115" customWidth="1"/>
    <col min="7946" max="8183" width="11.5703125" style="115"/>
    <col min="8184" max="8184" width="23.140625" style="115" customWidth="1"/>
    <col min="8185" max="8185" width="42.85546875" style="115" customWidth="1"/>
    <col min="8186" max="8186" width="11.5703125" style="115"/>
    <col min="8187" max="8187" width="11.28515625" style="115" customWidth="1"/>
    <col min="8188" max="8188" width="12.85546875" style="115" customWidth="1"/>
    <col min="8189" max="8189" width="12.140625" style="115" customWidth="1"/>
    <col min="8190" max="8190" width="11.7109375" style="115" customWidth="1"/>
    <col min="8191" max="8191" width="11.42578125" style="115" customWidth="1"/>
    <col min="8192" max="8192" width="12.7109375" style="115" customWidth="1"/>
    <col min="8193" max="8193" width="4.140625" style="115" customWidth="1"/>
    <col min="8194" max="8194" width="45.28515625" style="115" customWidth="1"/>
    <col min="8195" max="8195" width="14.85546875" style="115" customWidth="1"/>
    <col min="8196" max="8196" width="12.28515625" style="115" customWidth="1"/>
    <col min="8197" max="8198" width="11.140625" style="115" customWidth="1"/>
    <col min="8199" max="8199" width="12.42578125" style="115" customWidth="1"/>
    <col min="8200" max="8200" width="11.42578125" style="115" customWidth="1"/>
    <col min="8201" max="8201" width="13.5703125" style="115" customWidth="1"/>
    <col min="8202" max="8439" width="11.5703125" style="115"/>
    <col min="8440" max="8440" width="23.140625" style="115" customWidth="1"/>
    <col min="8441" max="8441" width="42.85546875" style="115" customWidth="1"/>
    <col min="8442" max="8442" width="11.5703125" style="115"/>
    <col min="8443" max="8443" width="11.28515625" style="115" customWidth="1"/>
    <col min="8444" max="8444" width="12.85546875" style="115" customWidth="1"/>
    <col min="8445" max="8445" width="12.140625" style="115" customWidth="1"/>
    <col min="8446" max="8446" width="11.7109375" style="115" customWidth="1"/>
    <col min="8447" max="8447" width="11.42578125" style="115" customWidth="1"/>
    <col min="8448" max="8448" width="12.7109375" style="115" customWidth="1"/>
    <col min="8449" max="8449" width="4.140625" style="115" customWidth="1"/>
    <col min="8450" max="8450" width="45.28515625" style="115" customWidth="1"/>
    <col min="8451" max="8451" width="14.85546875" style="115" customWidth="1"/>
    <col min="8452" max="8452" width="12.28515625" style="115" customWidth="1"/>
    <col min="8453" max="8454" width="11.140625" style="115" customWidth="1"/>
    <col min="8455" max="8455" width="12.42578125" style="115" customWidth="1"/>
    <col min="8456" max="8456" width="11.42578125" style="115" customWidth="1"/>
    <col min="8457" max="8457" width="13.5703125" style="115" customWidth="1"/>
    <col min="8458" max="8695" width="11.5703125" style="115"/>
    <col min="8696" max="8696" width="23.140625" style="115" customWidth="1"/>
    <col min="8697" max="8697" width="42.85546875" style="115" customWidth="1"/>
    <col min="8698" max="8698" width="11.5703125" style="115"/>
    <col min="8699" max="8699" width="11.28515625" style="115" customWidth="1"/>
    <col min="8700" max="8700" width="12.85546875" style="115" customWidth="1"/>
    <col min="8701" max="8701" width="12.140625" style="115" customWidth="1"/>
    <col min="8702" max="8702" width="11.7109375" style="115" customWidth="1"/>
    <col min="8703" max="8703" width="11.42578125" style="115" customWidth="1"/>
    <col min="8704" max="8704" width="12.7109375" style="115" customWidth="1"/>
    <col min="8705" max="8705" width="4.140625" style="115" customWidth="1"/>
    <col min="8706" max="8706" width="45.28515625" style="115" customWidth="1"/>
    <col min="8707" max="8707" width="14.85546875" style="115" customWidth="1"/>
    <col min="8708" max="8708" width="12.28515625" style="115" customWidth="1"/>
    <col min="8709" max="8710" width="11.140625" style="115" customWidth="1"/>
    <col min="8711" max="8711" width="12.42578125" style="115" customWidth="1"/>
    <col min="8712" max="8712" width="11.42578125" style="115" customWidth="1"/>
    <col min="8713" max="8713" width="13.5703125" style="115" customWidth="1"/>
    <col min="8714" max="8951" width="11.5703125" style="115"/>
    <col min="8952" max="8952" width="23.140625" style="115" customWidth="1"/>
    <col min="8953" max="8953" width="42.85546875" style="115" customWidth="1"/>
    <col min="8954" max="8954" width="11.5703125" style="115"/>
    <col min="8955" max="8955" width="11.28515625" style="115" customWidth="1"/>
    <col min="8956" max="8956" width="12.85546875" style="115" customWidth="1"/>
    <col min="8957" max="8957" width="12.140625" style="115" customWidth="1"/>
    <col min="8958" max="8958" width="11.7109375" style="115" customWidth="1"/>
    <col min="8959" max="8959" width="11.42578125" style="115" customWidth="1"/>
    <col min="8960" max="8960" width="12.7109375" style="115" customWidth="1"/>
    <col min="8961" max="8961" width="4.140625" style="115" customWidth="1"/>
    <col min="8962" max="8962" width="45.28515625" style="115" customWidth="1"/>
    <col min="8963" max="8963" width="14.85546875" style="115" customWidth="1"/>
    <col min="8964" max="8964" width="12.28515625" style="115" customWidth="1"/>
    <col min="8965" max="8966" width="11.140625" style="115" customWidth="1"/>
    <col min="8967" max="8967" width="12.42578125" style="115" customWidth="1"/>
    <col min="8968" max="8968" width="11.42578125" style="115" customWidth="1"/>
    <col min="8969" max="8969" width="13.5703125" style="115" customWidth="1"/>
    <col min="8970" max="9207" width="11.5703125" style="115"/>
    <col min="9208" max="9208" width="23.140625" style="115" customWidth="1"/>
    <col min="9209" max="9209" width="42.85546875" style="115" customWidth="1"/>
    <col min="9210" max="9210" width="11.5703125" style="115"/>
    <col min="9211" max="9211" width="11.28515625" style="115" customWidth="1"/>
    <col min="9212" max="9212" width="12.85546875" style="115" customWidth="1"/>
    <col min="9213" max="9213" width="12.140625" style="115" customWidth="1"/>
    <col min="9214" max="9214" width="11.7109375" style="115" customWidth="1"/>
    <col min="9215" max="9215" width="11.42578125" style="115" customWidth="1"/>
    <col min="9216" max="9216" width="12.7109375" style="115" customWidth="1"/>
    <col min="9217" max="9217" width="4.140625" style="115" customWidth="1"/>
    <col min="9218" max="9218" width="45.28515625" style="115" customWidth="1"/>
    <col min="9219" max="9219" width="14.85546875" style="115" customWidth="1"/>
    <col min="9220" max="9220" width="12.28515625" style="115" customWidth="1"/>
    <col min="9221" max="9222" width="11.140625" style="115" customWidth="1"/>
    <col min="9223" max="9223" width="12.42578125" style="115" customWidth="1"/>
    <col min="9224" max="9224" width="11.42578125" style="115" customWidth="1"/>
    <col min="9225" max="9225" width="13.5703125" style="115" customWidth="1"/>
    <col min="9226" max="9463" width="11.5703125" style="115"/>
    <col min="9464" max="9464" width="23.140625" style="115" customWidth="1"/>
    <col min="9465" max="9465" width="42.85546875" style="115" customWidth="1"/>
    <col min="9466" max="9466" width="11.5703125" style="115"/>
    <col min="9467" max="9467" width="11.28515625" style="115" customWidth="1"/>
    <col min="9468" max="9468" width="12.85546875" style="115" customWidth="1"/>
    <col min="9469" max="9469" width="12.140625" style="115" customWidth="1"/>
    <col min="9470" max="9470" width="11.7109375" style="115" customWidth="1"/>
    <col min="9471" max="9471" width="11.42578125" style="115" customWidth="1"/>
    <col min="9472" max="9472" width="12.7109375" style="115" customWidth="1"/>
    <col min="9473" max="9473" width="4.140625" style="115" customWidth="1"/>
    <col min="9474" max="9474" width="45.28515625" style="115" customWidth="1"/>
    <col min="9475" max="9475" width="14.85546875" style="115" customWidth="1"/>
    <col min="9476" max="9476" width="12.28515625" style="115" customWidth="1"/>
    <col min="9477" max="9478" width="11.140625" style="115" customWidth="1"/>
    <col min="9479" max="9479" width="12.42578125" style="115" customWidth="1"/>
    <col min="9480" max="9480" width="11.42578125" style="115" customWidth="1"/>
    <col min="9481" max="9481" width="13.5703125" style="115" customWidth="1"/>
    <col min="9482" max="9719" width="11.5703125" style="115"/>
    <col min="9720" max="9720" width="23.140625" style="115" customWidth="1"/>
    <col min="9721" max="9721" width="42.85546875" style="115" customWidth="1"/>
    <col min="9722" max="9722" width="11.5703125" style="115"/>
    <col min="9723" max="9723" width="11.28515625" style="115" customWidth="1"/>
    <col min="9724" max="9724" width="12.85546875" style="115" customWidth="1"/>
    <col min="9725" max="9725" width="12.140625" style="115" customWidth="1"/>
    <col min="9726" max="9726" width="11.7109375" style="115" customWidth="1"/>
    <col min="9727" max="9727" width="11.42578125" style="115" customWidth="1"/>
    <col min="9728" max="9728" width="12.7109375" style="115" customWidth="1"/>
    <col min="9729" max="9729" width="4.140625" style="115" customWidth="1"/>
    <col min="9730" max="9730" width="45.28515625" style="115" customWidth="1"/>
    <col min="9731" max="9731" width="14.85546875" style="115" customWidth="1"/>
    <col min="9732" max="9732" width="12.28515625" style="115" customWidth="1"/>
    <col min="9733" max="9734" width="11.140625" style="115" customWidth="1"/>
    <col min="9735" max="9735" width="12.42578125" style="115" customWidth="1"/>
    <col min="9736" max="9736" width="11.42578125" style="115" customWidth="1"/>
    <col min="9737" max="9737" width="13.5703125" style="115" customWidth="1"/>
    <col min="9738" max="9975" width="11.5703125" style="115"/>
    <col min="9976" max="9976" width="23.140625" style="115" customWidth="1"/>
    <col min="9977" max="9977" width="42.85546875" style="115" customWidth="1"/>
    <col min="9978" max="9978" width="11.5703125" style="115"/>
    <col min="9979" max="9979" width="11.28515625" style="115" customWidth="1"/>
    <col min="9980" max="9980" width="12.85546875" style="115" customWidth="1"/>
    <col min="9981" max="9981" width="12.140625" style="115" customWidth="1"/>
    <col min="9982" max="9982" width="11.7109375" style="115" customWidth="1"/>
    <col min="9983" max="9983" width="11.42578125" style="115" customWidth="1"/>
    <col min="9984" max="9984" width="12.7109375" style="115" customWidth="1"/>
    <col min="9985" max="9985" width="4.140625" style="115" customWidth="1"/>
    <col min="9986" max="9986" width="45.28515625" style="115" customWidth="1"/>
    <col min="9987" max="9987" width="14.85546875" style="115" customWidth="1"/>
    <col min="9988" max="9988" width="12.28515625" style="115" customWidth="1"/>
    <col min="9989" max="9990" width="11.140625" style="115" customWidth="1"/>
    <col min="9991" max="9991" width="12.42578125" style="115" customWidth="1"/>
    <col min="9992" max="9992" width="11.42578125" style="115" customWidth="1"/>
    <col min="9993" max="9993" width="13.5703125" style="115" customWidth="1"/>
    <col min="9994" max="10231" width="11.5703125" style="115"/>
    <col min="10232" max="10232" width="23.140625" style="115" customWidth="1"/>
    <col min="10233" max="10233" width="42.85546875" style="115" customWidth="1"/>
    <col min="10234" max="10234" width="11.5703125" style="115"/>
    <col min="10235" max="10235" width="11.28515625" style="115" customWidth="1"/>
    <col min="10236" max="10236" width="12.85546875" style="115" customWidth="1"/>
    <col min="10237" max="10237" width="12.140625" style="115" customWidth="1"/>
    <col min="10238" max="10238" width="11.7109375" style="115" customWidth="1"/>
    <col min="10239" max="10239" width="11.42578125" style="115" customWidth="1"/>
    <col min="10240" max="10240" width="12.7109375" style="115" customWidth="1"/>
    <col min="10241" max="10241" width="4.140625" style="115" customWidth="1"/>
    <col min="10242" max="10242" width="45.28515625" style="115" customWidth="1"/>
    <col min="10243" max="10243" width="14.85546875" style="115" customWidth="1"/>
    <col min="10244" max="10244" width="12.28515625" style="115" customWidth="1"/>
    <col min="10245" max="10246" width="11.140625" style="115" customWidth="1"/>
    <col min="10247" max="10247" width="12.42578125" style="115" customWidth="1"/>
    <col min="10248" max="10248" width="11.42578125" style="115" customWidth="1"/>
    <col min="10249" max="10249" width="13.5703125" style="115" customWidth="1"/>
    <col min="10250" max="10487" width="11.5703125" style="115"/>
    <col min="10488" max="10488" width="23.140625" style="115" customWidth="1"/>
    <col min="10489" max="10489" width="42.85546875" style="115" customWidth="1"/>
    <col min="10490" max="10490" width="11.5703125" style="115"/>
    <col min="10491" max="10491" width="11.28515625" style="115" customWidth="1"/>
    <col min="10492" max="10492" width="12.85546875" style="115" customWidth="1"/>
    <col min="10493" max="10493" width="12.140625" style="115" customWidth="1"/>
    <col min="10494" max="10494" width="11.7109375" style="115" customWidth="1"/>
    <col min="10495" max="10495" width="11.42578125" style="115" customWidth="1"/>
    <col min="10496" max="10496" width="12.7109375" style="115" customWidth="1"/>
    <col min="10497" max="10497" width="4.140625" style="115" customWidth="1"/>
    <col min="10498" max="10498" width="45.28515625" style="115" customWidth="1"/>
    <col min="10499" max="10499" width="14.85546875" style="115" customWidth="1"/>
    <col min="10500" max="10500" width="12.28515625" style="115" customWidth="1"/>
    <col min="10501" max="10502" width="11.140625" style="115" customWidth="1"/>
    <col min="10503" max="10503" width="12.42578125" style="115" customWidth="1"/>
    <col min="10504" max="10504" width="11.42578125" style="115" customWidth="1"/>
    <col min="10505" max="10505" width="13.5703125" style="115" customWidth="1"/>
    <col min="10506" max="10743" width="11.5703125" style="115"/>
    <col min="10744" max="10744" width="23.140625" style="115" customWidth="1"/>
    <col min="10745" max="10745" width="42.85546875" style="115" customWidth="1"/>
    <col min="10746" max="10746" width="11.5703125" style="115"/>
    <col min="10747" max="10747" width="11.28515625" style="115" customWidth="1"/>
    <col min="10748" max="10748" width="12.85546875" style="115" customWidth="1"/>
    <col min="10749" max="10749" width="12.140625" style="115" customWidth="1"/>
    <col min="10750" max="10750" width="11.7109375" style="115" customWidth="1"/>
    <col min="10751" max="10751" width="11.42578125" style="115" customWidth="1"/>
    <col min="10752" max="10752" width="12.7109375" style="115" customWidth="1"/>
    <col min="10753" max="10753" width="4.140625" style="115" customWidth="1"/>
    <col min="10754" max="10754" width="45.28515625" style="115" customWidth="1"/>
    <col min="10755" max="10755" width="14.85546875" style="115" customWidth="1"/>
    <col min="10756" max="10756" width="12.28515625" style="115" customWidth="1"/>
    <col min="10757" max="10758" width="11.140625" style="115" customWidth="1"/>
    <col min="10759" max="10759" width="12.42578125" style="115" customWidth="1"/>
    <col min="10760" max="10760" width="11.42578125" style="115" customWidth="1"/>
    <col min="10761" max="10761" width="13.5703125" style="115" customWidth="1"/>
    <col min="10762" max="10999" width="11.5703125" style="115"/>
    <col min="11000" max="11000" width="23.140625" style="115" customWidth="1"/>
    <col min="11001" max="11001" width="42.85546875" style="115" customWidth="1"/>
    <col min="11002" max="11002" width="11.5703125" style="115"/>
    <col min="11003" max="11003" width="11.28515625" style="115" customWidth="1"/>
    <col min="11004" max="11004" width="12.85546875" style="115" customWidth="1"/>
    <col min="11005" max="11005" width="12.140625" style="115" customWidth="1"/>
    <col min="11006" max="11006" width="11.7109375" style="115" customWidth="1"/>
    <col min="11007" max="11007" width="11.42578125" style="115" customWidth="1"/>
    <col min="11008" max="11008" width="12.7109375" style="115" customWidth="1"/>
    <col min="11009" max="11009" width="4.140625" style="115" customWidth="1"/>
    <col min="11010" max="11010" width="45.28515625" style="115" customWidth="1"/>
    <col min="11011" max="11011" width="14.85546875" style="115" customWidth="1"/>
    <col min="11012" max="11012" width="12.28515625" style="115" customWidth="1"/>
    <col min="11013" max="11014" width="11.140625" style="115" customWidth="1"/>
    <col min="11015" max="11015" width="12.42578125" style="115" customWidth="1"/>
    <col min="11016" max="11016" width="11.42578125" style="115" customWidth="1"/>
    <col min="11017" max="11017" width="13.5703125" style="115" customWidth="1"/>
    <col min="11018" max="11255" width="11.5703125" style="115"/>
    <col min="11256" max="11256" width="23.140625" style="115" customWidth="1"/>
    <col min="11257" max="11257" width="42.85546875" style="115" customWidth="1"/>
    <col min="11258" max="11258" width="11.5703125" style="115"/>
    <col min="11259" max="11259" width="11.28515625" style="115" customWidth="1"/>
    <col min="11260" max="11260" width="12.85546875" style="115" customWidth="1"/>
    <col min="11261" max="11261" width="12.140625" style="115" customWidth="1"/>
    <col min="11262" max="11262" width="11.7109375" style="115" customWidth="1"/>
    <col min="11263" max="11263" width="11.42578125" style="115" customWidth="1"/>
    <col min="11264" max="11264" width="12.7109375" style="115" customWidth="1"/>
    <col min="11265" max="11265" width="4.140625" style="115" customWidth="1"/>
    <col min="11266" max="11266" width="45.28515625" style="115" customWidth="1"/>
    <col min="11267" max="11267" width="14.85546875" style="115" customWidth="1"/>
    <col min="11268" max="11268" width="12.28515625" style="115" customWidth="1"/>
    <col min="11269" max="11270" width="11.140625" style="115" customWidth="1"/>
    <col min="11271" max="11271" width="12.42578125" style="115" customWidth="1"/>
    <col min="11272" max="11272" width="11.42578125" style="115" customWidth="1"/>
    <col min="11273" max="11273" width="13.5703125" style="115" customWidth="1"/>
    <col min="11274" max="11511" width="11.5703125" style="115"/>
    <col min="11512" max="11512" width="23.140625" style="115" customWidth="1"/>
    <col min="11513" max="11513" width="42.85546875" style="115" customWidth="1"/>
    <col min="11514" max="11514" width="11.5703125" style="115"/>
    <col min="11515" max="11515" width="11.28515625" style="115" customWidth="1"/>
    <col min="11516" max="11516" width="12.85546875" style="115" customWidth="1"/>
    <col min="11517" max="11517" width="12.140625" style="115" customWidth="1"/>
    <col min="11518" max="11518" width="11.7109375" style="115" customWidth="1"/>
    <col min="11519" max="11519" width="11.42578125" style="115" customWidth="1"/>
    <col min="11520" max="11520" width="12.7109375" style="115" customWidth="1"/>
    <col min="11521" max="11521" width="4.140625" style="115" customWidth="1"/>
    <col min="11522" max="11522" width="45.28515625" style="115" customWidth="1"/>
    <col min="11523" max="11523" width="14.85546875" style="115" customWidth="1"/>
    <col min="11524" max="11524" width="12.28515625" style="115" customWidth="1"/>
    <col min="11525" max="11526" width="11.140625" style="115" customWidth="1"/>
    <col min="11527" max="11527" width="12.42578125" style="115" customWidth="1"/>
    <col min="11528" max="11528" width="11.42578125" style="115" customWidth="1"/>
    <col min="11529" max="11529" width="13.5703125" style="115" customWidth="1"/>
    <col min="11530" max="11767" width="11.5703125" style="115"/>
    <col min="11768" max="11768" width="23.140625" style="115" customWidth="1"/>
    <col min="11769" max="11769" width="42.85546875" style="115" customWidth="1"/>
    <col min="11770" max="11770" width="11.5703125" style="115"/>
    <col min="11771" max="11771" width="11.28515625" style="115" customWidth="1"/>
    <col min="11772" max="11772" width="12.85546875" style="115" customWidth="1"/>
    <col min="11773" max="11773" width="12.140625" style="115" customWidth="1"/>
    <col min="11774" max="11774" width="11.7109375" style="115" customWidth="1"/>
    <col min="11775" max="11775" width="11.42578125" style="115" customWidth="1"/>
    <col min="11776" max="11776" width="12.7109375" style="115" customWidth="1"/>
    <col min="11777" max="11777" width="4.140625" style="115" customWidth="1"/>
    <col min="11778" max="11778" width="45.28515625" style="115" customWidth="1"/>
    <col min="11779" max="11779" width="14.85546875" style="115" customWidth="1"/>
    <col min="11780" max="11780" width="12.28515625" style="115" customWidth="1"/>
    <col min="11781" max="11782" width="11.140625" style="115" customWidth="1"/>
    <col min="11783" max="11783" width="12.42578125" style="115" customWidth="1"/>
    <col min="11784" max="11784" width="11.42578125" style="115" customWidth="1"/>
    <col min="11785" max="11785" width="13.5703125" style="115" customWidth="1"/>
    <col min="11786" max="12023" width="11.5703125" style="115"/>
    <col min="12024" max="12024" width="23.140625" style="115" customWidth="1"/>
    <col min="12025" max="12025" width="42.85546875" style="115" customWidth="1"/>
    <col min="12026" max="12026" width="11.5703125" style="115"/>
    <col min="12027" max="12027" width="11.28515625" style="115" customWidth="1"/>
    <col min="12028" max="12028" width="12.85546875" style="115" customWidth="1"/>
    <col min="12029" max="12029" width="12.140625" style="115" customWidth="1"/>
    <col min="12030" max="12030" width="11.7109375" style="115" customWidth="1"/>
    <col min="12031" max="12031" width="11.42578125" style="115" customWidth="1"/>
    <col min="12032" max="12032" width="12.7109375" style="115" customWidth="1"/>
    <col min="12033" max="12033" width="4.140625" style="115" customWidth="1"/>
    <col min="12034" max="12034" width="45.28515625" style="115" customWidth="1"/>
    <col min="12035" max="12035" width="14.85546875" style="115" customWidth="1"/>
    <col min="12036" max="12036" width="12.28515625" style="115" customWidth="1"/>
    <col min="12037" max="12038" width="11.140625" style="115" customWidth="1"/>
    <col min="12039" max="12039" width="12.42578125" style="115" customWidth="1"/>
    <col min="12040" max="12040" width="11.42578125" style="115" customWidth="1"/>
    <col min="12041" max="12041" width="13.5703125" style="115" customWidth="1"/>
    <col min="12042" max="12279" width="11.5703125" style="115"/>
    <col min="12280" max="12280" width="23.140625" style="115" customWidth="1"/>
    <col min="12281" max="12281" width="42.85546875" style="115" customWidth="1"/>
    <col min="12282" max="12282" width="11.5703125" style="115"/>
    <col min="12283" max="12283" width="11.28515625" style="115" customWidth="1"/>
    <col min="12284" max="12284" width="12.85546875" style="115" customWidth="1"/>
    <col min="12285" max="12285" width="12.140625" style="115" customWidth="1"/>
    <col min="12286" max="12286" width="11.7109375" style="115" customWidth="1"/>
    <col min="12287" max="12287" width="11.42578125" style="115" customWidth="1"/>
    <col min="12288" max="12288" width="12.7109375" style="115" customWidth="1"/>
    <col min="12289" max="12289" width="4.140625" style="115" customWidth="1"/>
    <col min="12290" max="12290" width="45.28515625" style="115" customWidth="1"/>
    <col min="12291" max="12291" width="14.85546875" style="115" customWidth="1"/>
    <col min="12292" max="12292" width="12.28515625" style="115" customWidth="1"/>
    <col min="12293" max="12294" width="11.140625" style="115" customWidth="1"/>
    <col min="12295" max="12295" width="12.42578125" style="115" customWidth="1"/>
    <col min="12296" max="12296" width="11.42578125" style="115" customWidth="1"/>
    <col min="12297" max="12297" width="13.5703125" style="115" customWidth="1"/>
    <col min="12298" max="12535" width="11.5703125" style="115"/>
    <col min="12536" max="12536" width="23.140625" style="115" customWidth="1"/>
    <col min="12537" max="12537" width="42.85546875" style="115" customWidth="1"/>
    <col min="12538" max="12538" width="11.5703125" style="115"/>
    <col min="12539" max="12539" width="11.28515625" style="115" customWidth="1"/>
    <col min="12540" max="12540" width="12.85546875" style="115" customWidth="1"/>
    <col min="12541" max="12541" width="12.140625" style="115" customWidth="1"/>
    <col min="12542" max="12542" width="11.7109375" style="115" customWidth="1"/>
    <col min="12543" max="12543" width="11.42578125" style="115" customWidth="1"/>
    <col min="12544" max="12544" width="12.7109375" style="115" customWidth="1"/>
    <col min="12545" max="12545" width="4.140625" style="115" customWidth="1"/>
    <col min="12546" max="12546" width="45.28515625" style="115" customWidth="1"/>
    <col min="12547" max="12547" width="14.85546875" style="115" customWidth="1"/>
    <col min="12548" max="12548" width="12.28515625" style="115" customWidth="1"/>
    <col min="12549" max="12550" width="11.140625" style="115" customWidth="1"/>
    <col min="12551" max="12551" width="12.42578125" style="115" customWidth="1"/>
    <col min="12552" max="12552" width="11.42578125" style="115" customWidth="1"/>
    <col min="12553" max="12553" width="13.5703125" style="115" customWidth="1"/>
    <col min="12554" max="12791" width="11.5703125" style="115"/>
    <col min="12792" max="12792" width="23.140625" style="115" customWidth="1"/>
    <col min="12793" max="12793" width="42.85546875" style="115" customWidth="1"/>
    <col min="12794" max="12794" width="11.5703125" style="115"/>
    <col min="12795" max="12795" width="11.28515625" style="115" customWidth="1"/>
    <col min="12796" max="12796" width="12.85546875" style="115" customWidth="1"/>
    <col min="12797" max="12797" width="12.140625" style="115" customWidth="1"/>
    <col min="12798" max="12798" width="11.7109375" style="115" customWidth="1"/>
    <col min="12799" max="12799" width="11.42578125" style="115" customWidth="1"/>
    <col min="12800" max="12800" width="12.7109375" style="115" customWidth="1"/>
    <col min="12801" max="12801" width="4.140625" style="115" customWidth="1"/>
    <col min="12802" max="12802" width="45.28515625" style="115" customWidth="1"/>
    <col min="12803" max="12803" width="14.85546875" style="115" customWidth="1"/>
    <col min="12804" max="12804" width="12.28515625" style="115" customWidth="1"/>
    <col min="12805" max="12806" width="11.140625" style="115" customWidth="1"/>
    <col min="12807" max="12807" width="12.42578125" style="115" customWidth="1"/>
    <col min="12808" max="12808" width="11.42578125" style="115" customWidth="1"/>
    <col min="12809" max="12809" width="13.5703125" style="115" customWidth="1"/>
    <col min="12810" max="13047" width="11.5703125" style="115"/>
    <col min="13048" max="13048" width="23.140625" style="115" customWidth="1"/>
    <col min="13049" max="13049" width="42.85546875" style="115" customWidth="1"/>
    <col min="13050" max="13050" width="11.5703125" style="115"/>
    <col min="13051" max="13051" width="11.28515625" style="115" customWidth="1"/>
    <col min="13052" max="13052" width="12.85546875" style="115" customWidth="1"/>
    <col min="13053" max="13053" width="12.140625" style="115" customWidth="1"/>
    <col min="13054" max="13054" width="11.7109375" style="115" customWidth="1"/>
    <col min="13055" max="13055" width="11.42578125" style="115" customWidth="1"/>
    <col min="13056" max="13056" width="12.7109375" style="115" customWidth="1"/>
    <col min="13057" max="13057" width="4.140625" style="115" customWidth="1"/>
    <col min="13058" max="13058" width="45.28515625" style="115" customWidth="1"/>
    <col min="13059" max="13059" width="14.85546875" style="115" customWidth="1"/>
    <col min="13060" max="13060" width="12.28515625" style="115" customWidth="1"/>
    <col min="13061" max="13062" width="11.140625" style="115" customWidth="1"/>
    <col min="13063" max="13063" width="12.42578125" style="115" customWidth="1"/>
    <col min="13064" max="13064" width="11.42578125" style="115" customWidth="1"/>
    <col min="13065" max="13065" width="13.5703125" style="115" customWidth="1"/>
    <col min="13066" max="13303" width="11.5703125" style="115"/>
    <col min="13304" max="13304" width="23.140625" style="115" customWidth="1"/>
    <col min="13305" max="13305" width="42.85546875" style="115" customWidth="1"/>
    <col min="13306" max="13306" width="11.5703125" style="115"/>
    <col min="13307" max="13307" width="11.28515625" style="115" customWidth="1"/>
    <col min="13308" max="13308" width="12.85546875" style="115" customWidth="1"/>
    <col min="13309" max="13309" width="12.140625" style="115" customWidth="1"/>
    <col min="13310" max="13310" width="11.7109375" style="115" customWidth="1"/>
    <col min="13311" max="13311" width="11.42578125" style="115" customWidth="1"/>
    <col min="13312" max="13312" width="12.7109375" style="115" customWidth="1"/>
    <col min="13313" max="13313" width="4.140625" style="115" customWidth="1"/>
    <col min="13314" max="13314" width="45.28515625" style="115" customWidth="1"/>
    <col min="13315" max="13315" width="14.85546875" style="115" customWidth="1"/>
    <col min="13316" max="13316" width="12.28515625" style="115" customWidth="1"/>
    <col min="13317" max="13318" width="11.140625" style="115" customWidth="1"/>
    <col min="13319" max="13319" width="12.42578125" style="115" customWidth="1"/>
    <col min="13320" max="13320" width="11.42578125" style="115" customWidth="1"/>
    <col min="13321" max="13321" width="13.5703125" style="115" customWidth="1"/>
    <col min="13322" max="13559" width="11.5703125" style="115"/>
    <col min="13560" max="13560" width="23.140625" style="115" customWidth="1"/>
    <col min="13561" max="13561" width="42.85546875" style="115" customWidth="1"/>
    <col min="13562" max="13562" width="11.5703125" style="115"/>
    <col min="13563" max="13563" width="11.28515625" style="115" customWidth="1"/>
    <col min="13564" max="13564" width="12.85546875" style="115" customWidth="1"/>
    <col min="13565" max="13565" width="12.140625" style="115" customWidth="1"/>
    <col min="13566" max="13566" width="11.7109375" style="115" customWidth="1"/>
    <col min="13567" max="13567" width="11.42578125" style="115" customWidth="1"/>
    <col min="13568" max="13568" width="12.7109375" style="115" customWidth="1"/>
    <col min="13569" max="13569" width="4.140625" style="115" customWidth="1"/>
    <col min="13570" max="13570" width="45.28515625" style="115" customWidth="1"/>
    <col min="13571" max="13571" width="14.85546875" style="115" customWidth="1"/>
    <col min="13572" max="13572" width="12.28515625" style="115" customWidth="1"/>
    <col min="13573" max="13574" width="11.140625" style="115" customWidth="1"/>
    <col min="13575" max="13575" width="12.42578125" style="115" customWidth="1"/>
    <col min="13576" max="13576" width="11.42578125" style="115" customWidth="1"/>
    <col min="13577" max="13577" width="13.5703125" style="115" customWidth="1"/>
    <col min="13578" max="13815" width="11.5703125" style="115"/>
    <col min="13816" max="13816" width="23.140625" style="115" customWidth="1"/>
    <col min="13817" max="13817" width="42.85546875" style="115" customWidth="1"/>
    <col min="13818" max="13818" width="11.5703125" style="115"/>
    <col min="13819" max="13819" width="11.28515625" style="115" customWidth="1"/>
    <col min="13820" max="13820" width="12.85546875" style="115" customWidth="1"/>
    <col min="13821" max="13821" width="12.140625" style="115" customWidth="1"/>
    <col min="13822" max="13822" width="11.7109375" style="115" customWidth="1"/>
    <col min="13823" max="13823" width="11.42578125" style="115" customWidth="1"/>
    <col min="13824" max="13824" width="12.7109375" style="115" customWidth="1"/>
    <col min="13825" max="13825" width="4.140625" style="115" customWidth="1"/>
    <col min="13826" max="13826" width="45.28515625" style="115" customWidth="1"/>
    <col min="13827" max="13827" width="14.85546875" style="115" customWidth="1"/>
    <col min="13828" max="13828" width="12.28515625" style="115" customWidth="1"/>
    <col min="13829" max="13830" width="11.140625" style="115" customWidth="1"/>
    <col min="13831" max="13831" width="12.42578125" style="115" customWidth="1"/>
    <col min="13832" max="13832" width="11.42578125" style="115" customWidth="1"/>
    <col min="13833" max="13833" width="13.5703125" style="115" customWidth="1"/>
    <col min="13834" max="14071" width="11.5703125" style="115"/>
    <col min="14072" max="14072" width="23.140625" style="115" customWidth="1"/>
    <col min="14073" max="14073" width="42.85546875" style="115" customWidth="1"/>
    <col min="14074" max="14074" width="11.5703125" style="115"/>
    <col min="14075" max="14075" width="11.28515625" style="115" customWidth="1"/>
    <col min="14076" max="14076" width="12.85546875" style="115" customWidth="1"/>
    <col min="14077" max="14077" width="12.140625" style="115" customWidth="1"/>
    <col min="14078" max="14078" width="11.7109375" style="115" customWidth="1"/>
    <col min="14079" max="14079" width="11.42578125" style="115" customWidth="1"/>
    <col min="14080" max="14080" width="12.7109375" style="115" customWidth="1"/>
    <col min="14081" max="14081" width="4.140625" style="115" customWidth="1"/>
    <col min="14082" max="14082" width="45.28515625" style="115" customWidth="1"/>
    <col min="14083" max="14083" width="14.85546875" style="115" customWidth="1"/>
    <col min="14084" max="14084" width="12.28515625" style="115" customWidth="1"/>
    <col min="14085" max="14086" width="11.140625" style="115" customWidth="1"/>
    <col min="14087" max="14087" width="12.42578125" style="115" customWidth="1"/>
    <col min="14088" max="14088" width="11.42578125" style="115" customWidth="1"/>
    <col min="14089" max="14089" width="13.5703125" style="115" customWidth="1"/>
    <col min="14090" max="14327" width="11.5703125" style="115"/>
    <col min="14328" max="14328" width="23.140625" style="115" customWidth="1"/>
    <col min="14329" max="14329" width="42.85546875" style="115" customWidth="1"/>
    <col min="14330" max="14330" width="11.5703125" style="115"/>
    <col min="14331" max="14331" width="11.28515625" style="115" customWidth="1"/>
    <col min="14332" max="14332" width="12.85546875" style="115" customWidth="1"/>
    <col min="14333" max="14333" width="12.140625" style="115" customWidth="1"/>
    <col min="14334" max="14334" width="11.7109375" style="115" customWidth="1"/>
    <col min="14335" max="14335" width="11.42578125" style="115" customWidth="1"/>
    <col min="14336" max="14336" width="12.7109375" style="115" customWidth="1"/>
    <col min="14337" max="14337" width="4.140625" style="115" customWidth="1"/>
    <col min="14338" max="14338" width="45.28515625" style="115" customWidth="1"/>
    <col min="14339" max="14339" width="14.85546875" style="115" customWidth="1"/>
    <col min="14340" max="14340" width="12.28515625" style="115" customWidth="1"/>
    <col min="14341" max="14342" width="11.140625" style="115" customWidth="1"/>
    <col min="14343" max="14343" width="12.42578125" style="115" customWidth="1"/>
    <col min="14344" max="14344" width="11.42578125" style="115" customWidth="1"/>
    <col min="14345" max="14345" width="13.5703125" style="115" customWidth="1"/>
    <col min="14346" max="14583" width="11.5703125" style="115"/>
    <col min="14584" max="14584" width="23.140625" style="115" customWidth="1"/>
    <col min="14585" max="14585" width="42.85546875" style="115" customWidth="1"/>
    <col min="14586" max="14586" width="11.5703125" style="115"/>
    <col min="14587" max="14587" width="11.28515625" style="115" customWidth="1"/>
    <col min="14588" max="14588" width="12.85546875" style="115" customWidth="1"/>
    <col min="14589" max="14589" width="12.140625" style="115" customWidth="1"/>
    <col min="14590" max="14590" width="11.7109375" style="115" customWidth="1"/>
    <col min="14591" max="14591" width="11.42578125" style="115" customWidth="1"/>
    <col min="14592" max="14592" width="12.7109375" style="115" customWidth="1"/>
    <col min="14593" max="14593" width="4.140625" style="115" customWidth="1"/>
    <col min="14594" max="14594" width="45.28515625" style="115" customWidth="1"/>
    <col min="14595" max="14595" width="14.85546875" style="115" customWidth="1"/>
    <col min="14596" max="14596" width="12.28515625" style="115" customWidth="1"/>
    <col min="14597" max="14598" width="11.140625" style="115" customWidth="1"/>
    <col min="14599" max="14599" width="12.42578125" style="115" customWidth="1"/>
    <col min="14600" max="14600" width="11.42578125" style="115" customWidth="1"/>
    <col min="14601" max="14601" width="13.5703125" style="115" customWidth="1"/>
    <col min="14602" max="14839" width="11.5703125" style="115"/>
    <col min="14840" max="14840" width="23.140625" style="115" customWidth="1"/>
    <col min="14841" max="14841" width="42.85546875" style="115" customWidth="1"/>
    <col min="14842" max="14842" width="11.5703125" style="115"/>
    <col min="14843" max="14843" width="11.28515625" style="115" customWidth="1"/>
    <col min="14844" max="14844" width="12.85546875" style="115" customWidth="1"/>
    <col min="14845" max="14845" width="12.140625" style="115" customWidth="1"/>
    <col min="14846" max="14846" width="11.7109375" style="115" customWidth="1"/>
    <col min="14847" max="14847" width="11.42578125" style="115" customWidth="1"/>
    <col min="14848" max="14848" width="12.7109375" style="115" customWidth="1"/>
    <col min="14849" max="14849" width="4.140625" style="115" customWidth="1"/>
    <col min="14850" max="14850" width="45.28515625" style="115" customWidth="1"/>
    <col min="14851" max="14851" width="14.85546875" style="115" customWidth="1"/>
    <col min="14852" max="14852" width="12.28515625" style="115" customWidth="1"/>
    <col min="14853" max="14854" width="11.140625" style="115" customWidth="1"/>
    <col min="14855" max="14855" width="12.42578125" style="115" customWidth="1"/>
    <col min="14856" max="14856" width="11.42578125" style="115" customWidth="1"/>
    <col min="14857" max="14857" width="13.5703125" style="115" customWidth="1"/>
    <col min="14858" max="15095" width="11.5703125" style="115"/>
    <col min="15096" max="15096" width="23.140625" style="115" customWidth="1"/>
    <col min="15097" max="15097" width="42.85546875" style="115" customWidth="1"/>
    <col min="15098" max="15098" width="11.5703125" style="115"/>
    <col min="15099" max="15099" width="11.28515625" style="115" customWidth="1"/>
    <col min="15100" max="15100" width="12.85546875" style="115" customWidth="1"/>
    <col min="15101" max="15101" width="12.140625" style="115" customWidth="1"/>
    <col min="15102" max="15102" width="11.7109375" style="115" customWidth="1"/>
    <col min="15103" max="15103" width="11.42578125" style="115" customWidth="1"/>
    <col min="15104" max="15104" width="12.7109375" style="115" customWidth="1"/>
    <col min="15105" max="15105" width="4.140625" style="115" customWidth="1"/>
    <col min="15106" max="15106" width="45.28515625" style="115" customWidth="1"/>
    <col min="15107" max="15107" width="14.85546875" style="115" customWidth="1"/>
    <col min="15108" max="15108" width="12.28515625" style="115" customWidth="1"/>
    <col min="15109" max="15110" width="11.140625" style="115" customWidth="1"/>
    <col min="15111" max="15111" width="12.42578125" style="115" customWidth="1"/>
    <col min="15112" max="15112" width="11.42578125" style="115" customWidth="1"/>
    <col min="15113" max="15113" width="13.5703125" style="115" customWidth="1"/>
    <col min="15114" max="15351" width="11.5703125" style="115"/>
    <col min="15352" max="15352" width="23.140625" style="115" customWidth="1"/>
    <col min="15353" max="15353" width="42.85546875" style="115" customWidth="1"/>
    <col min="15354" max="15354" width="11.5703125" style="115"/>
    <col min="15355" max="15355" width="11.28515625" style="115" customWidth="1"/>
    <col min="15356" max="15356" width="12.85546875" style="115" customWidth="1"/>
    <col min="15357" max="15357" width="12.140625" style="115" customWidth="1"/>
    <col min="15358" max="15358" width="11.7109375" style="115" customWidth="1"/>
    <col min="15359" max="15359" width="11.42578125" style="115" customWidth="1"/>
    <col min="15360" max="15360" width="12.7109375" style="115" customWidth="1"/>
    <col min="15361" max="15361" width="4.140625" style="115" customWidth="1"/>
    <col min="15362" max="15362" width="45.28515625" style="115" customWidth="1"/>
    <col min="15363" max="15363" width="14.85546875" style="115" customWidth="1"/>
    <col min="15364" max="15364" width="12.28515625" style="115" customWidth="1"/>
    <col min="15365" max="15366" width="11.140625" style="115" customWidth="1"/>
    <col min="15367" max="15367" width="12.42578125" style="115" customWidth="1"/>
    <col min="15368" max="15368" width="11.42578125" style="115" customWidth="1"/>
    <col min="15369" max="15369" width="13.5703125" style="115" customWidth="1"/>
    <col min="15370" max="15607" width="11.5703125" style="115"/>
    <col min="15608" max="15608" width="23.140625" style="115" customWidth="1"/>
    <col min="15609" max="15609" width="42.85546875" style="115" customWidth="1"/>
    <col min="15610" max="15610" width="11.5703125" style="115"/>
    <col min="15611" max="15611" width="11.28515625" style="115" customWidth="1"/>
    <col min="15612" max="15612" width="12.85546875" style="115" customWidth="1"/>
    <col min="15613" max="15613" width="12.140625" style="115" customWidth="1"/>
    <col min="15614" max="15614" width="11.7109375" style="115" customWidth="1"/>
    <col min="15615" max="15615" width="11.42578125" style="115" customWidth="1"/>
    <col min="15616" max="15616" width="12.7109375" style="115" customWidth="1"/>
    <col min="15617" max="15617" width="4.140625" style="115" customWidth="1"/>
    <col min="15618" max="15618" width="45.28515625" style="115" customWidth="1"/>
    <col min="15619" max="15619" width="14.85546875" style="115" customWidth="1"/>
    <col min="15620" max="15620" width="12.28515625" style="115" customWidth="1"/>
    <col min="15621" max="15622" width="11.140625" style="115" customWidth="1"/>
    <col min="15623" max="15623" width="12.42578125" style="115" customWidth="1"/>
    <col min="15624" max="15624" width="11.42578125" style="115" customWidth="1"/>
    <col min="15625" max="15625" width="13.5703125" style="115" customWidth="1"/>
    <col min="15626" max="15863" width="11.5703125" style="115"/>
    <col min="15864" max="15864" width="23.140625" style="115" customWidth="1"/>
    <col min="15865" max="15865" width="42.85546875" style="115" customWidth="1"/>
    <col min="15866" max="15866" width="11.5703125" style="115"/>
    <col min="15867" max="15867" width="11.28515625" style="115" customWidth="1"/>
    <col min="15868" max="15868" width="12.85546875" style="115" customWidth="1"/>
    <col min="15869" max="15869" width="12.140625" style="115" customWidth="1"/>
    <col min="15870" max="15870" width="11.7109375" style="115" customWidth="1"/>
    <col min="15871" max="15871" width="11.42578125" style="115" customWidth="1"/>
    <col min="15872" max="15872" width="12.7109375" style="115" customWidth="1"/>
    <col min="15873" max="15873" width="4.140625" style="115" customWidth="1"/>
    <col min="15874" max="15874" width="45.28515625" style="115" customWidth="1"/>
    <col min="15875" max="15875" width="14.85546875" style="115" customWidth="1"/>
    <col min="15876" max="15876" width="12.28515625" style="115" customWidth="1"/>
    <col min="15877" max="15878" width="11.140625" style="115" customWidth="1"/>
    <col min="15879" max="15879" width="12.42578125" style="115" customWidth="1"/>
    <col min="15880" max="15880" width="11.42578125" style="115" customWidth="1"/>
    <col min="15881" max="15881" width="13.5703125" style="115" customWidth="1"/>
    <col min="15882" max="16119" width="11.5703125" style="115"/>
    <col min="16120" max="16120" width="23.140625" style="115" customWidth="1"/>
    <col min="16121" max="16121" width="42.85546875" style="115" customWidth="1"/>
    <col min="16122" max="16122" width="11.5703125" style="115"/>
    <col min="16123" max="16123" width="11.28515625" style="115" customWidth="1"/>
    <col min="16124" max="16124" width="12.85546875" style="115" customWidth="1"/>
    <col min="16125" max="16125" width="12.140625" style="115" customWidth="1"/>
    <col min="16126" max="16126" width="11.7109375" style="115" customWidth="1"/>
    <col min="16127" max="16127" width="11.42578125" style="115" customWidth="1"/>
    <col min="16128" max="16128" width="12.7109375" style="115" customWidth="1"/>
    <col min="16129" max="16129" width="4.140625" style="115" customWidth="1"/>
    <col min="16130" max="16130" width="45.28515625" style="115" customWidth="1"/>
    <col min="16131" max="16131" width="14.85546875" style="115" customWidth="1"/>
    <col min="16132" max="16132" width="12.28515625" style="115" customWidth="1"/>
    <col min="16133" max="16134" width="11.140625" style="115" customWidth="1"/>
    <col min="16135" max="16135" width="12.42578125" style="115" customWidth="1"/>
    <col min="16136" max="16136" width="11.42578125" style="115" customWidth="1"/>
    <col min="16137" max="16137" width="13.5703125" style="115" customWidth="1"/>
    <col min="16138" max="16384" width="11.5703125" style="115"/>
  </cols>
  <sheetData>
    <row r="1" spans="1:38" ht="18.75" x14ac:dyDescent="0.3">
      <c r="K1" s="2"/>
      <c r="L1" s="2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3"/>
      <c r="Z1" s="5"/>
    </row>
    <row r="2" spans="1:38" ht="18.75" x14ac:dyDescent="0.3">
      <c r="A2" s="1" t="s">
        <v>3</v>
      </c>
      <c r="B2" s="2" t="s">
        <v>0</v>
      </c>
      <c r="C2" s="1"/>
      <c r="D2" s="1"/>
      <c r="E2" s="1"/>
      <c r="F2" s="1"/>
      <c r="G2" s="3"/>
      <c r="H2" s="3"/>
      <c r="I2" s="5"/>
      <c r="K2" s="2" t="s">
        <v>2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4"/>
      <c r="X2" s="3"/>
      <c r="Y2" s="3"/>
      <c r="Z2" s="5"/>
    </row>
    <row r="3" spans="1:38" ht="18.75" x14ac:dyDescent="0.3">
      <c r="A3" s="2" t="s">
        <v>2</v>
      </c>
      <c r="B3" s="2"/>
      <c r="C3" s="2"/>
      <c r="D3" s="2"/>
      <c r="E3" s="1"/>
      <c r="F3" s="2"/>
      <c r="G3" s="3"/>
      <c r="H3" s="3"/>
      <c r="I3" s="5"/>
      <c r="J3" s="2" t="s">
        <v>113</v>
      </c>
      <c r="K3" s="2"/>
      <c r="L3" s="2"/>
      <c r="M3" s="2"/>
      <c r="N3" s="2"/>
      <c r="O3" s="2"/>
      <c r="P3" s="2"/>
      <c r="Q3" s="2"/>
      <c r="R3" s="3"/>
      <c r="S3" s="2"/>
      <c r="T3" s="2"/>
      <c r="U3" s="2"/>
      <c r="V3" s="2"/>
      <c r="W3" s="4"/>
      <c r="X3" s="3"/>
      <c r="Y3" s="3"/>
      <c r="Z3" s="5"/>
    </row>
    <row r="4" spans="1:38" ht="18.75" x14ac:dyDescent="0.3">
      <c r="A4" s="2" t="s">
        <v>113</v>
      </c>
      <c r="B4" s="2"/>
      <c r="C4" s="2"/>
      <c r="D4" s="2"/>
      <c r="E4" s="1"/>
      <c r="F4" s="2"/>
      <c r="G4" s="3"/>
      <c r="H4" s="3"/>
      <c r="I4" s="5"/>
      <c r="J4" s="2" t="s">
        <v>185</v>
      </c>
      <c r="K4" s="2"/>
      <c r="L4" s="2"/>
      <c r="M4" s="2"/>
      <c r="N4" s="2"/>
      <c r="O4" s="2"/>
      <c r="P4" s="2"/>
      <c r="Q4" s="2"/>
      <c r="R4" s="3"/>
      <c r="S4" s="2"/>
      <c r="T4" s="2"/>
      <c r="U4" s="2"/>
      <c r="V4" s="2"/>
      <c r="W4" s="4"/>
      <c r="X4" s="3"/>
      <c r="Y4" s="3"/>
      <c r="Z4" s="5"/>
    </row>
    <row r="5" spans="1:38" ht="18.75" x14ac:dyDescent="0.3">
      <c r="A5" s="2" t="s">
        <v>185</v>
      </c>
      <c r="B5" s="2"/>
      <c r="C5" s="2"/>
      <c r="D5" s="2"/>
      <c r="E5" s="1"/>
      <c r="F5" s="2"/>
      <c r="G5" s="3"/>
      <c r="H5" s="3"/>
      <c r="I5" s="5"/>
      <c r="J5" s="2" t="s">
        <v>179</v>
      </c>
      <c r="K5" s="2"/>
      <c r="L5" s="2"/>
      <c r="M5" s="2"/>
      <c r="N5" s="2"/>
      <c r="O5" s="2"/>
      <c r="P5" s="2"/>
      <c r="Q5" s="2"/>
      <c r="R5" s="3"/>
      <c r="S5" s="2"/>
      <c r="T5" s="2"/>
      <c r="U5" s="2"/>
      <c r="V5" s="2"/>
      <c r="W5" s="4"/>
      <c r="X5" s="3"/>
      <c r="Y5" s="3"/>
      <c r="Z5" s="5"/>
    </row>
    <row r="6" spans="1:38" ht="18.75" x14ac:dyDescent="0.3">
      <c r="A6" s="2" t="s">
        <v>179</v>
      </c>
      <c r="B6" s="2"/>
      <c r="C6" s="2"/>
      <c r="D6" s="2"/>
      <c r="E6" s="1"/>
      <c r="F6" s="2"/>
      <c r="G6" s="3"/>
      <c r="H6" s="3"/>
      <c r="I6" s="5"/>
      <c r="J6" s="4"/>
      <c r="K6" s="4" t="s">
        <v>3</v>
      </c>
      <c r="L6" s="4"/>
      <c r="M6" s="4"/>
      <c r="N6" s="4"/>
      <c r="O6" s="4"/>
      <c r="P6" s="4"/>
      <c r="Q6" s="4"/>
      <c r="R6" s="3"/>
      <c r="S6" s="4"/>
      <c r="T6" s="4"/>
      <c r="U6" s="4"/>
      <c r="V6" s="4"/>
      <c r="W6" s="4"/>
      <c r="X6" s="3"/>
      <c r="Y6" s="3"/>
      <c r="Z6" s="5"/>
    </row>
    <row r="7" spans="1:38" ht="15.75" x14ac:dyDescent="0.25">
      <c r="A7" s="4"/>
      <c r="B7" s="4" t="s">
        <v>3</v>
      </c>
      <c r="C7" s="4"/>
      <c r="D7" s="4"/>
      <c r="E7" s="3"/>
      <c r="F7" s="4"/>
      <c r="G7" s="3"/>
      <c r="H7" s="3"/>
      <c r="I7" s="5"/>
      <c r="K7" s="3" t="s">
        <v>143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5"/>
    </row>
    <row r="8" spans="1:38" ht="16.5" thickBot="1" x14ac:dyDescent="0.3">
      <c r="A8" s="4" t="s">
        <v>3</v>
      </c>
      <c r="B8" s="4"/>
      <c r="C8" s="4"/>
      <c r="D8" s="4"/>
      <c r="E8" s="3"/>
      <c r="F8" s="4"/>
      <c r="G8" s="3"/>
      <c r="H8" s="3"/>
      <c r="I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I8" s="121"/>
      <c r="AJ8" s="121"/>
    </row>
    <row r="9" spans="1:38" ht="16.5" thickBot="1" x14ac:dyDescent="0.3">
      <c r="A9" s="122" t="s">
        <v>4</v>
      </c>
      <c r="B9" s="123"/>
      <c r="C9" s="124"/>
      <c r="D9" s="124"/>
      <c r="E9" s="124"/>
      <c r="F9" s="124"/>
      <c r="G9" s="124"/>
      <c r="H9" s="125"/>
      <c r="I9" s="5"/>
      <c r="J9" s="48"/>
      <c r="K9" s="49"/>
      <c r="L9" s="50" t="s">
        <v>6</v>
      </c>
      <c r="M9" s="51" t="s">
        <v>183</v>
      </c>
      <c r="N9" s="51" t="s">
        <v>192</v>
      </c>
      <c r="O9" s="51" t="s">
        <v>105</v>
      </c>
      <c r="P9" s="51" t="s">
        <v>105</v>
      </c>
      <c r="Q9" s="51" t="s">
        <v>106</v>
      </c>
      <c r="R9" s="51" t="s">
        <v>107</v>
      </c>
      <c r="S9" s="50" t="s">
        <v>108</v>
      </c>
      <c r="T9" s="51" t="s">
        <v>141</v>
      </c>
      <c r="U9" s="51" t="s">
        <v>7</v>
      </c>
      <c r="V9" s="52"/>
      <c r="W9" s="53" t="s">
        <v>8</v>
      </c>
      <c r="X9" s="53"/>
      <c r="Y9" s="53" t="s">
        <v>3</v>
      </c>
      <c r="Z9" s="54" t="s">
        <v>3</v>
      </c>
      <c r="AA9" s="79"/>
      <c r="AI9" s="121"/>
      <c r="AJ9" s="121"/>
    </row>
    <row r="10" spans="1:38" ht="15.75" x14ac:dyDescent="0.25">
      <c r="A10" s="126" t="s">
        <v>5</v>
      </c>
      <c r="B10" s="127">
        <f>B12+B13</f>
        <v>4299.1000000000004</v>
      </c>
      <c r="C10" s="128"/>
      <c r="D10" s="128"/>
      <c r="E10" s="128"/>
      <c r="F10" s="128"/>
      <c r="G10" s="128"/>
      <c r="H10" s="129"/>
      <c r="I10" s="5"/>
      <c r="J10" s="55"/>
      <c r="K10" s="56"/>
      <c r="L10" s="57" t="s">
        <v>11</v>
      </c>
      <c r="M10" s="57" t="s">
        <v>184</v>
      </c>
      <c r="N10" s="57" t="s">
        <v>193</v>
      </c>
      <c r="O10" s="57" t="s">
        <v>109</v>
      </c>
      <c r="P10" s="57" t="s">
        <v>109</v>
      </c>
      <c r="Q10" s="57" t="s">
        <v>110</v>
      </c>
      <c r="R10" s="57" t="s">
        <v>109</v>
      </c>
      <c r="S10" s="57" t="s">
        <v>109</v>
      </c>
      <c r="T10" s="57" t="s">
        <v>142</v>
      </c>
      <c r="U10" s="57" t="s">
        <v>12</v>
      </c>
      <c r="V10" s="57" t="s">
        <v>13</v>
      </c>
      <c r="W10" s="57" t="s">
        <v>14</v>
      </c>
      <c r="X10" s="57" t="s">
        <v>15</v>
      </c>
      <c r="Y10" s="57" t="s">
        <v>16</v>
      </c>
      <c r="Z10" s="57" t="s">
        <v>17</v>
      </c>
      <c r="AA10" s="102"/>
      <c r="AG10" s="204"/>
      <c r="AJ10" s="121"/>
      <c r="AK10" s="121"/>
      <c r="AL10" s="121"/>
    </row>
    <row r="11" spans="1:38" ht="16.5" thickBot="1" x14ac:dyDescent="0.3">
      <c r="A11" s="130" t="s">
        <v>9</v>
      </c>
      <c r="B11" s="131" t="s">
        <v>10</v>
      </c>
      <c r="C11" s="132"/>
      <c r="D11" s="132"/>
      <c r="E11" s="132"/>
      <c r="F11" s="132"/>
      <c r="G11" s="132"/>
      <c r="H11" s="133"/>
      <c r="I11" s="5"/>
      <c r="J11" s="55"/>
      <c r="K11" s="56"/>
      <c r="L11" s="58" t="s">
        <v>3</v>
      </c>
      <c r="M11" s="58"/>
      <c r="N11" s="58"/>
      <c r="O11" s="58" t="s">
        <v>111</v>
      </c>
      <c r="P11" s="58" t="s">
        <v>125</v>
      </c>
      <c r="Q11" s="58" t="s">
        <v>109</v>
      </c>
      <c r="R11" s="58"/>
      <c r="S11" s="58"/>
      <c r="T11" s="58"/>
      <c r="U11" s="58" t="s">
        <v>19</v>
      </c>
      <c r="V11" s="58"/>
      <c r="W11" s="58"/>
      <c r="X11" s="58"/>
      <c r="Y11" s="58"/>
      <c r="Z11" s="58"/>
    </row>
    <row r="12" spans="1:38" ht="16.5" thickBot="1" x14ac:dyDescent="0.3">
      <c r="A12" s="134" t="s">
        <v>18</v>
      </c>
      <c r="B12" s="127">
        <v>4299.1000000000004</v>
      </c>
      <c r="C12" s="128"/>
      <c r="D12" s="128"/>
      <c r="E12" s="128"/>
      <c r="F12" s="128"/>
      <c r="G12" s="128"/>
      <c r="H12" s="129"/>
      <c r="I12" s="5"/>
      <c r="J12" s="59"/>
      <c r="K12" s="60"/>
      <c r="L12" s="58" t="s">
        <v>21</v>
      </c>
      <c r="M12" s="58" t="s">
        <v>21</v>
      </c>
      <c r="N12" s="58" t="s">
        <v>21</v>
      </c>
      <c r="O12" s="58" t="s">
        <v>21</v>
      </c>
      <c r="P12" s="58" t="s">
        <v>21</v>
      </c>
      <c r="Q12" s="58" t="s">
        <v>21</v>
      </c>
      <c r="R12" s="58" t="s">
        <v>21</v>
      </c>
      <c r="S12" s="58" t="s">
        <v>21</v>
      </c>
      <c r="T12" s="58" t="s">
        <v>21</v>
      </c>
      <c r="U12" s="58" t="s">
        <v>22</v>
      </c>
      <c r="V12" s="58" t="s">
        <v>21</v>
      </c>
      <c r="W12" s="58" t="s">
        <v>21</v>
      </c>
      <c r="X12" s="58" t="s">
        <v>21</v>
      </c>
      <c r="Y12" s="58" t="s">
        <v>21</v>
      </c>
      <c r="Z12" s="58" t="s">
        <v>21</v>
      </c>
      <c r="AB12" s="103"/>
    </row>
    <row r="13" spans="1:38" ht="16.5" thickBot="1" x14ac:dyDescent="0.3">
      <c r="A13" s="135" t="s">
        <v>20</v>
      </c>
      <c r="B13" s="136">
        <v>0</v>
      </c>
      <c r="C13" s="137"/>
      <c r="D13" s="137"/>
      <c r="E13" s="137"/>
      <c r="F13" s="137"/>
      <c r="G13" s="137"/>
      <c r="H13" s="138"/>
      <c r="I13" s="5"/>
      <c r="J13" s="61" t="s">
        <v>26</v>
      </c>
      <c r="K13" s="62" t="s">
        <v>194</v>
      </c>
      <c r="L13" s="63">
        <v>-265810.48</v>
      </c>
      <c r="M13" s="63">
        <v>73603.960000000006</v>
      </c>
      <c r="N13" s="63">
        <v>0</v>
      </c>
      <c r="O13" s="63"/>
      <c r="P13" s="63"/>
      <c r="Q13" s="63"/>
      <c r="R13" s="63"/>
      <c r="S13" s="63"/>
      <c r="T13" s="63"/>
      <c r="U13" s="64"/>
      <c r="V13" s="78"/>
      <c r="W13" s="64"/>
      <c r="X13" s="64"/>
      <c r="Y13" s="64"/>
      <c r="Z13" s="7"/>
    </row>
    <row r="14" spans="1:38" ht="15.75" x14ac:dyDescent="0.25">
      <c r="A14" s="139"/>
      <c r="B14" s="140"/>
      <c r="C14" s="141" t="s">
        <v>23</v>
      </c>
      <c r="D14" s="142"/>
      <c r="E14" s="143" t="s">
        <v>24</v>
      </c>
      <c r="F14" s="144"/>
      <c r="G14" s="141" t="s">
        <v>25</v>
      </c>
      <c r="H14" s="142"/>
      <c r="I14" s="6"/>
      <c r="J14" s="55"/>
      <c r="K14" s="100"/>
      <c r="L14" s="101"/>
      <c r="M14" s="101"/>
      <c r="N14" s="101"/>
      <c r="O14" s="70"/>
      <c r="P14" s="70"/>
      <c r="Q14" s="70"/>
      <c r="R14" s="70"/>
      <c r="S14" s="70"/>
      <c r="T14" s="70"/>
      <c r="U14" s="101"/>
      <c r="V14" s="101"/>
      <c r="W14" s="101"/>
      <c r="X14" s="101"/>
      <c r="Y14" s="101"/>
      <c r="Z14" s="82"/>
      <c r="AJ14" s="121"/>
    </row>
    <row r="15" spans="1:38" ht="15.75" x14ac:dyDescent="0.25">
      <c r="A15" s="33" t="s">
        <v>27</v>
      </c>
      <c r="B15" s="145" t="s">
        <v>28</v>
      </c>
      <c r="C15" s="41" t="s">
        <v>29</v>
      </c>
      <c r="D15" s="34" t="s">
        <v>30</v>
      </c>
      <c r="E15" s="146" t="s">
        <v>29</v>
      </c>
      <c r="F15" s="110" t="s">
        <v>30</v>
      </c>
      <c r="G15" s="41" t="s">
        <v>29</v>
      </c>
      <c r="H15" s="34" t="s">
        <v>30</v>
      </c>
      <c r="I15" s="6"/>
      <c r="J15" s="65">
        <v>1</v>
      </c>
      <c r="K15" s="66" t="s">
        <v>188</v>
      </c>
      <c r="L15" s="70">
        <v>769222.78</v>
      </c>
      <c r="M15" s="70">
        <v>14097.68</v>
      </c>
      <c r="N15" s="70">
        <v>0</v>
      </c>
      <c r="O15" s="70">
        <v>-16579.650000000001</v>
      </c>
      <c r="P15" s="70">
        <v>4500.67</v>
      </c>
      <c r="Q15" s="70">
        <v>2442.0700000000002</v>
      </c>
      <c r="R15" s="70">
        <v>3082.72</v>
      </c>
      <c r="S15" s="70">
        <v>67503.899999999994</v>
      </c>
      <c r="T15" s="70">
        <v>33.75</v>
      </c>
      <c r="U15" s="70">
        <f>V15+W15+X15+Y15+Z15</f>
        <v>305947.52999999997</v>
      </c>
      <c r="V15" s="70">
        <v>-889.67</v>
      </c>
      <c r="W15" s="70">
        <v>-1193.3</v>
      </c>
      <c r="X15" s="70">
        <v>-1614.17</v>
      </c>
      <c r="Y15" s="70">
        <v>1235.49</v>
      </c>
      <c r="Z15" s="71">
        <v>308409.18</v>
      </c>
      <c r="AA15" s="102"/>
    </row>
    <row r="16" spans="1:38" ht="15.75" x14ac:dyDescent="0.25">
      <c r="A16" s="33" t="s">
        <v>31</v>
      </c>
      <c r="B16" s="147"/>
      <c r="C16" s="41" t="s">
        <v>32</v>
      </c>
      <c r="D16" s="34" t="s">
        <v>33</v>
      </c>
      <c r="E16" s="41" t="s">
        <v>32</v>
      </c>
      <c r="F16" s="110" t="s">
        <v>34</v>
      </c>
      <c r="G16" s="41" t="s">
        <v>32</v>
      </c>
      <c r="H16" s="34" t="s">
        <v>34</v>
      </c>
      <c r="I16" s="6"/>
      <c r="J16" s="65"/>
      <c r="K16" s="66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1"/>
      <c r="AA16" s="102"/>
      <c r="AJ16" s="121"/>
    </row>
    <row r="17" spans="1:36" s="116" customFormat="1" ht="15.75" x14ac:dyDescent="0.25">
      <c r="A17" s="33"/>
      <c r="B17" s="147"/>
      <c r="C17" s="126"/>
      <c r="D17" s="34" t="s">
        <v>35</v>
      </c>
      <c r="E17" s="126"/>
      <c r="F17" s="110" t="s">
        <v>35</v>
      </c>
      <c r="G17" s="126"/>
      <c r="H17" s="34" t="s">
        <v>35</v>
      </c>
      <c r="I17" s="6"/>
      <c r="J17" s="65">
        <v>2</v>
      </c>
      <c r="K17" s="66" t="s">
        <v>189</v>
      </c>
      <c r="L17" s="70">
        <v>2502467.42</v>
      </c>
      <c r="M17" s="70">
        <v>0</v>
      </c>
      <c r="N17" s="70">
        <v>103178.4</v>
      </c>
      <c r="O17" s="70">
        <v>19293.400000000001</v>
      </c>
      <c r="P17" s="70">
        <v>0</v>
      </c>
      <c r="Q17" s="70">
        <v>16799.05</v>
      </c>
      <c r="R17" s="70">
        <v>20749.82</v>
      </c>
      <c r="S17" s="70">
        <v>124850.58</v>
      </c>
      <c r="T17" s="70">
        <v>0</v>
      </c>
      <c r="U17" s="70">
        <f>V17+W17+X17+Y17+Z17</f>
        <v>0</v>
      </c>
      <c r="V17" s="70">
        <v>0</v>
      </c>
      <c r="W17" s="70">
        <v>0</v>
      </c>
      <c r="X17" s="70">
        <v>0</v>
      </c>
      <c r="Y17" s="70">
        <v>0</v>
      </c>
      <c r="Z17" s="71">
        <v>0</v>
      </c>
      <c r="AA17" s="102"/>
    </row>
    <row r="18" spans="1:36" s="116" customFormat="1" ht="15.75" x14ac:dyDescent="0.25">
      <c r="A18" s="148"/>
      <c r="B18" s="149"/>
      <c r="C18" s="44" t="s">
        <v>22</v>
      </c>
      <c r="D18" s="35" t="s">
        <v>21</v>
      </c>
      <c r="E18" s="44" t="s">
        <v>22</v>
      </c>
      <c r="F18" s="110" t="s">
        <v>21</v>
      </c>
      <c r="G18" s="44" t="s">
        <v>22</v>
      </c>
      <c r="H18" s="35" t="s">
        <v>21</v>
      </c>
      <c r="I18" s="6"/>
      <c r="J18" s="65"/>
      <c r="K18" s="66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1"/>
      <c r="AA18" s="102"/>
      <c r="AI18" s="121"/>
      <c r="AJ18" s="121"/>
    </row>
    <row r="19" spans="1:36" s="116" customFormat="1" ht="16.5" customHeight="1" x14ac:dyDescent="0.25">
      <c r="A19" s="8" t="s">
        <v>36</v>
      </c>
      <c r="B19" s="145" t="s">
        <v>37</v>
      </c>
      <c r="C19" s="105">
        <f>D19*12*4299.1</f>
        <v>164053.65600000002</v>
      </c>
      <c r="D19" s="86">
        <v>3.18</v>
      </c>
      <c r="E19" s="105">
        <f>F19*12*4299.1</f>
        <v>164053.65600000002</v>
      </c>
      <c r="F19" s="39">
        <v>3.18</v>
      </c>
      <c r="G19" s="9">
        <f>C19-E19</f>
        <v>0</v>
      </c>
      <c r="H19" s="10">
        <f>D19-F19</f>
        <v>0</v>
      </c>
      <c r="I19" s="150"/>
      <c r="J19" s="65">
        <v>3</v>
      </c>
      <c r="K19" s="66" t="s">
        <v>190</v>
      </c>
      <c r="L19" s="70">
        <v>2487790.4900000002</v>
      </c>
      <c r="M19" s="70">
        <v>14097.68</v>
      </c>
      <c r="N19" s="70">
        <v>91096.5</v>
      </c>
      <c r="O19" s="70">
        <v>-4060.4</v>
      </c>
      <c r="P19" s="70">
        <v>0</v>
      </c>
      <c r="Q19" s="70">
        <v>16812.169999999998</v>
      </c>
      <c r="R19" s="70">
        <v>22192.99</v>
      </c>
      <c r="S19" s="70">
        <v>127153.33</v>
      </c>
      <c r="T19" s="70">
        <v>0</v>
      </c>
      <c r="U19" s="70">
        <f>V19+W19+X19+Y19+Z19</f>
        <v>-1371.13</v>
      </c>
      <c r="V19" s="70">
        <v>0</v>
      </c>
      <c r="W19" s="70">
        <v>-580.61</v>
      </c>
      <c r="X19" s="70">
        <v>-790.52</v>
      </c>
      <c r="Y19" s="70">
        <v>0</v>
      </c>
      <c r="Z19" s="71">
        <v>0</v>
      </c>
      <c r="AA19" s="102"/>
      <c r="AJ19" s="121"/>
    </row>
    <row r="20" spans="1:36" s="116" customFormat="1" ht="16.5" customHeight="1" x14ac:dyDescent="0.25">
      <c r="A20" s="8" t="s">
        <v>144</v>
      </c>
      <c r="B20" s="145" t="s">
        <v>39</v>
      </c>
      <c r="C20" s="14"/>
      <c r="D20" s="34"/>
      <c r="E20" s="16"/>
      <c r="F20" s="40"/>
      <c r="G20" s="14"/>
      <c r="H20" s="15"/>
      <c r="I20" s="6"/>
      <c r="J20" s="65"/>
      <c r="K20" s="66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1"/>
      <c r="AA20" s="102"/>
      <c r="AJ20" s="121"/>
    </row>
    <row r="21" spans="1:36" s="116" customFormat="1" ht="16.5" customHeight="1" x14ac:dyDescent="0.25">
      <c r="A21" s="8" t="s">
        <v>145</v>
      </c>
      <c r="B21" s="145" t="s">
        <v>40</v>
      </c>
      <c r="C21" s="14"/>
      <c r="D21" s="34"/>
      <c r="E21" s="16"/>
      <c r="F21" s="40"/>
      <c r="G21" s="14"/>
      <c r="H21" s="15"/>
      <c r="I21" s="6"/>
      <c r="J21" s="65">
        <v>4</v>
      </c>
      <c r="K21" s="66" t="s">
        <v>191</v>
      </c>
      <c r="L21" s="70">
        <f>L15+L17-L19</f>
        <v>783899.71</v>
      </c>
      <c r="M21" s="70">
        <f t="shared" ref="M21:Z21" si="0">M15+M17-M19</f>
        <v>0</v>
      </c>
      <c r="N21" s="70">
        <f t="shared" si="0"/>
        <v>12081.899999999994</v>
      </c>
      <c r="O21" s="70">
        <f t="shared" si="0"/>
        <v>6774.15</v>
      </c>
      <c r="P21" s="70">
        <f t="shared" si="0"/>
        <v>4500.67</v>
      </c>
      <c r="Q21" s="70">
        <f t="shared" si="0"/>
        <v>2428.9500000000007</v>
      </c>
      <c r="R21" s="70">
        <f t="shared" si="0"/>
        <v>1639.5499999999993</v>
      </c>
      <c r="S21" s="70">
        <f t="shared" si="0"/>
        <v>65201.14999999998</v>
      </c>
      <c r="T21" s="70">
        <f t="shared" si="0"/>
        <v>33.75</v>
      </c>
      <c r="U21" s="70">
        <f>V21+W21+X21+Y21+Z21</f>
        <v>307318.65999999997</v>
      </c>
      <c r="V21" s="70">
        <f t="shared" si="0"/>
        <v>-889.67</v>
      </c>
      <c r="W21" s="70">
        <f t="shared" si="0"/>
        <v>-612.68999999999994</v>
      </c>
      <c r="X21" s="70">
        <f t="shared" si="0"/>
        <v>-823.65000000000009</v>
      </c>
      <c r="Y21" s="70">
        <f t="shared" si="0"/>
        <v>1235.49</v>
      </c>
      <c r="Z21" s="71">
        <f t="shared" si="0"/>
        <v>308409.18</v>
      </c>
      <c r="AA21" s="102"/>
    </row>
    <row r="22" spans="1:36" s="116" customFormat="1" ht="16.5" customHeight="1" x14ac:dyDescent="0.25">
      <c r="A22" s="8" t="s">
        <v>146</v>
      </c>
      <c r="B22" s="145" t="s">
        <v>41</v>
      </c>
      <c r="C22" s="14"/>
      <c r="D22" s="34"/>
      <c r="E22" s="16"/>
      <c r="F22" s="40"/>
      <c r="G22" s="14"/>
      <c r="H22" s="15"/>
      <c r="I22" s="6"/>
      <c r="J22" s="65"/>
      <c r="K22" s="66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1"/>
      <c r="AA22" s="102"/>
    </row>
    <row r="23" spans="1:36" s="116" customFormat="1" ht="16.5" customHeight="1" x14ac:dyDescent="0.25">
      <c r="A23" s="33" t="s">
        <v>42</v>
      </c>
      <c r="B23" s="145" t="s">
        <v>140</v>
      </c>
      <c r="C23" s="14"/>
      <c r="D23" s="34"/>
      <c r="E23" s="16"/>
      <c r="F23" s="40"/>
      <c r="G23" s="14"/>
      <c r="H23" s="15"/>
      <c r="I23" s="6"/>
      <c r="J23" s="65">
        <v>5</v>
      </c>
      <c r="K23" s="66" t="s">
        <v>47</v>
      </c>
      <c r="L23" s="70">
        <f>E121</f>
        <v>2347926.3979999996</v>
      </c>
      <c r="M23" s="70">
        <f>E123</f>
        <v>84501.4</v>
      </c>
      <c r="N23" s="70">
        <v>0</v>
      </c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1"/>
      <c r="AA23" s="102"/>
    </row>
    <row r="24" spans="1:36" s="116" customFormat="1" ht="16.5" customHeight="1" x14ac:dyDescent="0.25">
      <c r="A24" s="33" t="s">
        <v>43</v>
      </c>
      <c r="B24" s="145" t="s">
        <v>94</v>
      </c>
      <c r="C24" s="14"/>
      <c r="D24" s="34"/>
      <c r="E24" s="16"/>
      <c r="F24" s="40"/>
      <c r="G24" s="14"/>
      <c r="H24" s="15"/>
      <c r="I24" s="6"/>
      <c r="J24" s="65">
        <v>6</v>
      </c>
      <c r="K24" s="66" t="s">
        <v>49</v>
      </c>
      <c r="L24" s="70">
        <f>L17-L23</f>
        <v>154541.02200000035</v>
      </c>
      <c r="M24" s="70">
        <f t="shared" ref="M24:N24" si="1">M17-M23</f>
        <v>-84501.4</v>
      </c>
      <c r="N24" s="70">
        <f t="shared" si="1"/>
        <v>103178.4</v>
      </c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1"/>
      <c r="AA24" s="102"/>
    </row>
    <row r="25" spans="1:36" s="116" customFormat="1" ht="15.75" customHeight="1" x14ac:dyDescent="0.25">
      <c r="A25" s="33" t="s">
        <v>44</v>
      </c>
      <c r="B25" s="145" t="s">
        <v>3</v>
      </c>
      <c r="C25" s="14"/>
      <c r="D25" s="34"/>
      <c r="E25" s="16"/>
      <c r="F25" s="40"/>
      <c r="G25" s="14"/>
      <c r="H25" s="15"/>
      <c r="I25" s="6"/>
      <c r="J25" s="65"/>
      <c r="K25" s="66" t="s">
        <v>50</v>
      </c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1"/>
      <c r="AA25" s="102"/>
    </row>
    <row r="26" spans="1:36" s="116" customFormat="1" ht="15.75" customHeight="1" x14ac:dyDescent="0.25">
      <c r="A26" s="33" t="s">
        <v>45</v>
      </c>
      <c r="B26" s="145" t="s">
        <v>3</v>
      </c>
      <c r="C26" s="14"/>
      <c r="D26" s="34"/>
      <c r="E26" s="16"/>
      <c r="F26" s="40"/>
      <c r="G26" s="14"/>
      <c r="H26" s="15"/>
      <c r="I26" s="6"/>
      <c r="J26" s="65"/>
      <c r="K26" s="66" t="s">
        <v>52</v>
      </c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1"/>
      <c r="AA26" s="102"/>
    </row>
    <row r="27" spans="1:36" s="116" customFormat="1" ht="15.75" x14ac:dyDescent="0.25">
      <c r="A27" s="33" t="s">
        <v>46</v>
      </c>
      <c r="B27" s="145" t="s">
        <v>3</v>
      </c>
      <c r="C27" s="14"/>
      <c r="D27" s="34"/>
      <c r="E27" s="16"/>
      <c r="F27" s="40"/>
      <c r="G27" s="14"/>
      <c r="H27" s="15"/>
      <c r="I27" s="6"/>
      <c r="J27" s="65" t="s">
        <v>3</v>
      </c>
      <c r="K27" s="66" t="s">
        <v>3</v>
      </c>
      <c r="L27" s="68"/>
      <c r="M27" s="68"/>
      <c r="N27" s="68"/>
      <c r="O27" s="68"/>
      <c r="P27" s="68"/>
      <c r="Q27" s="68"/>
      <c r="R27" s="68"/>
      <c r="S27" s="68"/>
      <c r="T27" s="68"/>
      <c r="U27" s="70"/>
      <c r="V27" s="70"/>
      <c r="W27" s="70"/>
      <c r="X27" s="70"/>
      <c r="Y27" s="70"/>
      <c r="Z27" s="69"/>
      <c r="AA27" s="102"/>
    </row>
    <row r="28" spans="1:36" s="116" customFormat="1" ht="15.75" x14ac:dyDescent="0.25">
      <c r="A28" s="33"/>
      <c r="B28" s="145"/>
      <c r="C28" s="18"/>
      <c r="D28" s="34"/>
      <c r="E28" s="20"/>
      <c r="F28" s="43"/>
      <c r="G28" s="14"/>
      <c r="H28" s="15"/>
      <c r="I28" s="6"/>
      <c r="J28" s="65">
        <v>7</v>
      </c>
      <c r="K28" s="66" t="s">
        <v>57</v>
      </c>
      <c r="L28" s="70">
        <f>L19-L23</f>
        <v>139864.09200000064</v>
      </c>
      <c r="M28" s="70">
        <f>M19-M23</f>
        <v>-70403.72</v>
      </c>
      <c r="N28" s="70">
        <f t="shared" ref="N28" si="2">N19-N23</f>
        <v>91096.5</v>
      </c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68"/>
      <c r="Z28" s="69"/>
      <c r="AA28" s="102"/>
    </row>
    <row r="29" spans="1:36" s="116" customFormat="1" ht="15.75" x14ac:dyDescent="0.25">
      <c r="A29" s="12" t="s">
        <v>48</v>
      </c>
      <c r="B29" s="151" t="s">
        <v>37</v>
      </c>
      <c r="C29" s="105">
        <f>D29*12*4299.1</f>
        <v>198618.42000000004</v>
      </c>
      <c r="D29" s="32">
        <v>3.85</v>
      </c>
      <c r="E29" s="105">
        <f>F29*12*4299.1</f>
        <v>198618.42000000004</v>
      </c>
      <c r="F29" s="98">
        <v>3.85</v>
      </c>
      <c r="G29" s="9">
        <f>C29-E29</f>
        <v>0</v>
      </c>
      <c r="H29" s="13">
        <f>D29-F29</f>
        <v>0</v>
      </c>
      <c r="I29" s="150"/>
      <c r="J29" s="65"/>
      <c r="K29" s="66" t="s">
        <v>60</v>
      </c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9"/>
      <c r="AA29" s="102"/>
    </row>
    <row r="30" spans="1:36" s="116" customFormat="1" ht="15.75" x14ac:dyDescent="0.25">
      <c r="A30" s="8" t="s">
        <v>38</v>
      </c>
      <c r="B30" s="152" t="s">
        <v>39</v>
      </c>
      <c r="C30" s="14"/>
      <c r="D30" s="34"/>
      <c r="E30" s="16"/>
      <c r="F30" s="110"/>
      <c r="G30" s="14"/>
      <c r="H30" s="15"/>
      <c r="I30" s="6"/>
      <c r="J30" s="92"/>
      <c r="K30" s="72"/>
      <c r="L30" s="70"/>
      <c r="M30" s="70"/>
      <c r="N30" s="70"/>
      <c r="O30" s="70"/>
      <c r="P30" s="70"/>
      <c r="Q30" s="70"/>
      <c r="R30" s="70"/>
      <c r="S30" s="70"/>
      <c r="T30" s="70"/>
      <c r="U30" s="68"/>
      <c r="V30" s="68"/>
      <c r="W30" s="68"/>
      <c r="X30" s="68"/>
      <c r="Y30" s="68"/>
      <c r="Z30" s="69"/>
      <c r="AA30" s="115"/>
    </row>
    <row r="31" spans="1:36" s="116" customFormat="1" ht="15.75" x14ac:dyDescent="0.25">
      <c r="A31" s="8" t="s">
        <v>51</v>
      </c>
      <c r="B31" s="152" t="s">
        <v>40</v>
      </c>
      <c r="C31" s="14"/>
      <c r="D31" s="34"/>
      <c r="E31" s="16"/>
      <c r="F31" s="110"/>
      <c r="G31" s="14"/>
      <c r="H31" s="15"/>
      <c r="I31" s="6"/>
      <c r="J31" s="93" t="s">
        <v>112</v>
      </c>
      <c r="K31" s="62" t="s">
        <v>195</v>
      </c>
      <c r="L31" s="67">
        <f>L13+L28</f>
        <v>-125946.38799999934</v>
      </c>
      <c r="M31" s="67">
        <f t="shared" ref="M31:N31" si="3">M13+M28</f>
        <v>3200.2400000000052</v>
      </c>
      <c r="N31" s="67">
        <f t="shared" si="3"/>
        <v>91096.5</v>
      </c>
      <c r="O31" s="67"/>
      <c r="P31" s="67"/>
      <c r="Q31" s="67"/>
      <c r="R31" s="67"/>
      <c r="S31" s="67"/>
      <c r="T31" s="67"/>
      <c r="U31" s="70"/>
      <c r="V31" s="70"/>
      <c r="W31" s="70"/>
      <c r="X31" s="70"/>
      <c r="Y31" s="70"/>
      <c r="Z31" s="71"/>
      <c r="AA31" s="115"/>
    </row>
    <row r="32" spans="1:36" s="116" customFormat="1" ht="15.75" x14ac:dyDescent="0.25">
      <c r="A32" s="8" t="s">
        <v>53</v>
      </c>
      <c r="B32" s="152" t="s">
        <v>54</v>
      </c>
      <c r="C32" s="14"/>
      <c r="D32" s="34"/>
      <c r="E32" s="16"/>
      <c r="F32" s="110"/>
      <c r="G32" s="14"/>
      <c r="H32" s="15"/>
      <c r="I32" s="6"/>
      <c r="J32" s="65"/>
      <c r="K32" s="62" t="s">
        <v>3</v>
      </c>
      <c r="L32" s="70"/>
      <c r="M32" s="70"/>
      <c r="N32" s="70"/>
      <c r="O32" s="68"/>
      <c r="P32" s="68"/>
      <c r="Q32" s="68"/>
      <c r="R32" s="68"/>
      <c r="S32" s="68"/>
      <c r="T32" s="68"/>
      <c r="U32" s="70"/>
      <c r="V32" s="70"/>
      <c r="W32" s="70"/>
      <c r="X32" s="70"/>
      <c r="Y32" s="70"/>
      <c r="Z32" s="71"/>
      <c r="AA32" s="115"/>
    </row>
    <row r="33" spans="1:26" ht="15.75" x14ac:dyDescent="0.25">
      <c r="A33" s="8" t="s">
        <v>55</v>
      </c>
      <c r="B33" s="152" t="s">
        <v>56</v>
      </c>
      <c r="C33" s="14"/>
      <c r="D33" s="34"/>
      <c r="E33" s="16"/>
      <c r="F33" s="110"/>
      <c r="G33" s="14"/>
      <c r="H33" s="15"/>
      <c r="I33" s="6"/>
      <c r="J33" s="65"/>
      <c r="K33" s="62" t="s">
        <v>123</v>
      </c>
      <c r="L33" s="68"/>
      <c r="M33" s="68"/>
      <c r="N33" s="68"/>
      <c r="O33" s="68"/>
      <c r="P33" s="68"/>
      <c r="Q33" s="68"/>
      <c r="R33" s="68"/>
      <c r="S33" s="68"/>
      <c r="T33" s="68"/>
      <c r="U33" s="70"/>
      <c r="V33" s="70"/>
      <c r="W33" s="70"/>
      <c r="X33" s="70"/>
      <c r="Y33" s="70"/>
      <c r="Z33" s="71"/>
    </row>
    <row r="34" spans="1:26" ht="15.75" x14ac:dyDescent="0.25">
      <c r="A34" s="8" t="s">
        <v>58</v>
      </c>
      <c r="B34" s="152" t="s">
        <v>59</v>
      </c>
      <c r="C34" s="14"/>
      <c r="D34" s="34"/>
      <c r="E34" s="16"/>
      <c r="F34" s="110"/>
      <c r="G34" s="14"/>
      <c r="H34" s="15"/>
      <c r="I34" s="6"/>
      <c r="J34" s="65"/>
      <c r="K34" s="62" t="s">
        <v>124</v>
      </c>
      <c r="L34" s="67">
        <f>23704+21750</f>
        <v>45454</v>
      </c>
      <c r="M34" s="67"/>
      <c r="N34" s="67"/>
      <c r="O34" s="80"/>
      <c r="P34" s="80"/>
      <c r="Q34" s="80"/>
      <c r="R34" s="80"/>
      <c r="S34" s="80"/>
      <c r="T34" s="80"/>
      <c r="U34" s="70"/>
      <c r="V34" s="70"/>
      <c r="W34" s="70"/>
      <c r="X34" s="70"/>
      <c r="Y34" s="70"/>
      <c r="Z34" s="71"/>
    </row>
    <row r="35" spans="1:26" ht="15.75" x14ac:dyDescent="0.25">
      <c r="A35" s="33" t="s">
        <v>42</v>
      </c>
      <c r="B35" s="152" t="s">
        <v>61</v>
      </c>
      <c r="C35" s="14"/>
      <c r="D35" s="34"/>
      <c r="E35" s="16"/>
      <c r="F35" s="110"/>
      <c r="G35" s="14"/>
      <c r="H35" s="15"/>
      <c r="I35" s="6"/>
      <c r="J35" s="65"/>
      <c r="K35" s="120"/>
      <c r="L35" s="70"/>
      <c r="M35" s="70"/>
      <c r="N35" s="70"/>
      <c r="O35" s="68"/>
      <c r="P35" s="68"/>
      <c r="Q35" s="68"/>
      <c r="R35" s="68"/>
      <c r="S35" s="68"/>
      <c r="T35" s="68"/>
      <c r="U35" s="70"/>
      <c r="V35" s="70"/>
      <c r="W35" s="70"/>
      <c r="X35" s="70"/>
      <c r="Y35" s="70"/>
      <c r="Z35" s="71"/>
    </row>
    <row r="36" spans="1:26" ht="15.75" x14ac:dyDescent="0.25">
      <c r="A36" s="33" t="s">
        <v>43</v>
      </c>
      <c r="B36" s="152" t="s">
        <v>62</v>
      </c>
      <c r="C36" s="14"/>
      <c r="D36" s="34"/>
      <c r="E36" s="16"/>
      <c r="F36" s="110"/>
      <c r="G36" s="14"/>
      <c r="H36" s="15"/>
      <c r="I36" s="6"/>
      <c r="J36" s="65"/>
      <c r="K36" s="68"/>
      <c r="L36" s="70"/>
      <c r="M36" s="70"/>
      <c r="N36" s="70"/>
      <c r="O36" s="68"/>
      <c r="P36" s="68"/>
      <c r="Q36" s="68"/>
      <c r="R36" s="68"/>
      <c r="S36" s="68"/>
      <c r="T36" s="68"/>
      <c r="U36" s="70"/>
      <c r="V36" s="70"/>
      <c r="W36" s="70"/>
      <c r="X36" s="70"/>
      <c r="Y36" s="70"/>
      <c r="Z36" s="71"/>
    </row>
    <row r="37" spans="1:26" x14ac:dyDescent="0.25">
      <c r="A37" s="33" t="s">
        <v>44</v>
      </c>
      <c r="B37" s="152" t="s">
        <v>63</v>
      </c>
      <c r="C37" s="14"/>
      <c r="D37" s="34"/>
      <c r="E37" s="16"/>
      <c r="F37" s="110"/>
      <c r="G37" s="14"/>
      <c r="H37" s="15"/>
      <c r="I37" s="6"/>
      <c r="J37" s="153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5"/>
    </row>
    <row r="38" spans="1:26" ht="15.75" x14ac:dyDescent="0.25">
      <c r="A38" s="33" t="s">
        <v>45</v>
      </c>
      <c r="B38" s="152" t="s">
        <v>64</v>
      </c>
      <c r="C38" s="14"/>
      <c r="D38" s="34"/>
      <c r="E38" s="16"/>
      <c r="F38" s="110"/>
      <c r="G38" s="14"/>
      <c r="H38" s="15"/>
      <c r="I38" s="6"/>
      <c r="J38" s="153"/>
      <c r="K38" s="62" t="s">
        <v>182</v>
      </c>
      <c r="L38" s="164">
        <f>L34-L35</f>
        <v>45454</v>
      </c>
      <c r="M38" s="164"/>
      <c r="N38" s="16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5"/>
    </row>
    <row r="39" spans="1:26" ht="15.75" x14ac:dyDescent="0.25">
      <c r="A39" s="33" t="s">
        <v>46</v>
      </c>
      <c r="B39" s="152" t="s">
        <v>65</v>
      </c>
      <c r="C39" s="14"/>
      <c r="D39" s="34"/>
      <c r="E39" s="16"/>
      <c r="F39" s="110"/>
      <c r="G39" s="14"/>
      <c r="H39" s="15"/>
      <c r="I39" s="6"/>
      <c r="J39" s="65"/>
      <c r="K39" s="119"/>
      <c r="L39" s="67"/>
      <c r="M39" s="67"/>
      <c r="N39" s="67"/>
      <c r="O39" s="68"/>
      <c r="P39" s="68"/>
      <c r="Q39" s="68"/>
      <c r="R39" s="68"/>
      <c r="S39" s="68"/>
      <c r="T39" s="68"/>
      <c r="U39" s="70"/>
      <c r="V39" s="70"/>
      <c r="W39" s="70"/>
      <c r="X39" s="70"/>
      <c r="Y39" s="70"/>
      <c r="Z39" s="71"/>
    </row>
    <row r="40" spans="1:26" ht="15.75" x14ac:dyDescent="0.25">
      <c r="A40" s="33"/>
      <c r="B40" s="152" t="s">
        <v>66</v>
      </c>
      <c r="C40" s="14"/>
      <c r="D40" s="34"/>
      <c r="E40" s="16"/>
      <c r="F40" s="110"/>
      <c r="G40" s="14"/>
      <c r="H40" s="15"/>
      <c r="I40" s="6"/>
      <c r="J40" s="65"/>
      <c r="K40" s="62" t="s">
        <v>67</v>
      </c>
      <c r="L40" s="68"/>
      <c r="M40" s="68"/>
      <c r="N40" s="68"/>
      <c r="O40" s="68"/>
      <c r="P40" s="68"/>
      <c r="Q40" s="68"/>
      <c r="R40" s="68"/>
      <c r="S40" s="68"/>
      <c r="T40" s="68"/>
      <c r="U40" s="70"/>
      <c r="V40" s="70"/>
      <c r="W40" s="70"/>
      <c r="X40" s="70"/>
      <c r="Y40" s="70"/>
      <c r="Z40" s="71"/>
    </row>
    <row r="41" spans="1:26" ht="16.5" thickBot="1" x14ac:dyDescent="0.3">
      <c r="A41" s="33"/>
      <c r="B41" s="152" t="s">
        <v>68</v>
      </c>
      <c r="C41" s="14"/>
      <c r="D41" s="34"/>
      <c r="E41" s="16"/>
      <c r="F41" s="110"/>
      <c r="G41" s="14"/>
      <c r="H41" s="15"/>
      <c r="I41" s="6"/>
      <c r="J41" s="73"/>
      <c r="K41" s="74" t="s">
        <v>180</v>
      </c>
      <c r="L41" s="74"/>
      <c r="M41" s="74"/>
      <c r="N41" s="74"/>
      <c r="O41" s="74"/>
      <c r="P41" s="74"/>
      <c r="Q41" s="74"/>
      <c r="R41" s="74"/>
      <c r="S41" s="74"/>
      <c r="T41" s="74"/>
      <c r="U41" s="75"/>
      <c r="V41" s="75"/>
      <c r="W41" s="75"/>
      <c r="X41" s="75"/>
      <c r="Y41" s="75"/>
      <c r="Z41" s="76"/>
    </row>
    <row r="42" spans="1:26" ht="15.75" x14ac:dyDescent="0.25">
      <c r="A42" s="33"/>
      <c r="B42" s="152" t="s">
        <v>69</v>
      </c>
      <c r="C42" s="14"/>
      <c r="D42" s="34"/>
      <c r="E42" s="16"/>
      <c r="F42" s="110"/>
      <c r="G42" s="14"/>
      <c r="H42" s="15"/>
      <c r="I42" s="6"/>
      <c r="K42" s="3"/>
      <c r="L42" s="3"/>
      <c r="M42" s="3"/>
      <c r="N42" s="3"/>
      <c r="O42" s="3"/>
      <c r="P42" s="3"/>
      <c r="Q42" s="3"/>
      <c r="R42" s="3"/>
      <c r="S42" s="3"/>
      <c r="T42" s="3"/>
      <c r="U42" s="77"/>
      <c r="V42" s="77"/>
      <c r="W42" s="77"/>
      <c r="X42" s="77"/>
      <c r="Y42" s="77"/>
      <c r="Z42" s="3"/>
    </row>
    <row r="43" spans="1:26" ht="15.75" x14ac:dyDescent="0.25">
      <c r="A43" s="148"/>
      <c r="B43" s="149"/>
      <c r="C43" s="18"/>
      <c r="D43" s="35"/>
      <c r="E43" s="20"/>
      <c r="F43" s="109"/>
      <c r="G43" s="18"/>
      <c r="H43" s="19"/>
      <c r="I43" s="6"/>
      <c r="K43" s="3" t="s">
        <v>3</v>
      </c>
      <c r="L43" s="3"/>
      <c r="M43" s="3"/>
      <c r="N43" s="3"/>
      <c r="O43" s="3"/>
      <c r="P43" s="3"/>
      <c r="Q43" s="3"/>
      <c r="R43" s="3"/>
      <c r="S43" s="3"/>
      <c r="T43" s="3"/>
      <c r="U43" s="77"/>
      <c r="V43" s="77"/>
      <c r="W43" s="77"/>
      <c r="X43" s="77"/>
      <c r="Y43" s="3"/>
      <c r="Z43" s="3"/>
    </row>
    <row r="44" spans="1:26" ht="15.75" x14ac:dyDescent="0.25">
      <c r="A44" s="12" t="s">
        <v>70</v>
      </c>
      <c r="B44" s="46" t="s">
        <v>71</v>
      </c>
      <c r="C44" s="105">
        <f>D44*12*4299.1</f>
        <v>69129.52800000002</v>
      </c>
      <c r="D44" s="32">
        <v>1.34</v>
      </c>
      <c r="E44" s="105">
        <f>F44*12*4299.1</f>
        <v>69129.52800000002</v>
      </c>
      <c r="F44" s="98">
        <v>1.34</v>
      </c>
      <c r="G44" s="9">
        <f>C44-E44</f>
        <v>0</v>
      </c>
      <c r="H44" s="13">
        <f>D44-F44</f>
        <v>0</v>
      </c>
      <c r="I44" s="150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x14ac:dyDescent="0.25">
      <c r="A45" s="8" t="s">
        <v>72</v>
      </c>
      <c r="B45" s="145" t="s">
        <v>73</v>
      </c>
      <c r="C45" s="14"/>
      <c r="D45" s="34" t="s">
        <v>3</v>
      </c>
      <c r="E45" s="16"/>
      <c r="F45" s="110" t="s">
        <v>3</v>
      </c>
      <c r="G45" s="14"/>
      <c r="H45" s="15" t="s">
        <v>3</v>
      </c>
      <c r="I45" s="6"/>
      <c r="K45" s="3" t="s">
        <v>196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x14ac:dyDescent="0.25">
      <c r="A46" s="8" t="s">
        <v>38</v>
      </c>
      <c r="B46" s="145" t="s">
        <v>74</v>
      </c>
      <c r="C46" s="14"/>
      <c r="D46" s="34"/>
      <c r="E46" s="16"/>
      <c r="F46" s="110"/>
      <c r="G46" s="14"/>
      <c r="H46" s="15"/>
      <c r="I46" s="6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x14ac:dyDescent="0.25">
      <c r="A47" s="8"/>
      <c r="B47" s="145"/>
      <c r="C47" s="18"/>
      <c r="D47" s="35"/>
      <c r="E47" s="20"/>
      <c r="F47" s="110"/>
      <c r="G47" s="14"/>
      <c r="H47" s="15"/>
      <c r="I47" s="6"/>
      <c r="K47" s="3"/>
      <c r="L47" s="3"/>
      <c r="M47" s="3"/>
      <c r="N47" s="3"/>
      <c r="O47" s="3"/>
      <c r="P47" s="3"/>
      <c r="Q47" s="3"/>
      <c r="R47" s="3"/>
      <c r="S47" s="3"/>
      <c r="T47" s="3"/>
      <c r="U47" s="77"/>
      <c r="V47" s="77"/>
      <c r="W47" s="77"/>
      <c r="X47" s="77"/>
      <c r="Y47" s="77"/>
      <c r="Z47" s="77"/>
    </row>
    <row r="48" spans="1:26" x14ac:dyDescent="0.25">
      <c r="A48" s="12" t="s">
        <v>147</v>
      </c>
      <c r="B48" s="46"/>
      <c r="C48" s="105">
        <f>D48*12*4299.1</f>
        <v>49009.74</v>
      </c>
      <c r="D48" s="86">
        <v>0.95</v>
      </c>
      <c r="E48" s="105">
        <f>F48*12*4299.1</f>
        <v>49009.74</v>
      </c>
      <c r="F48" s="98">
        <v>0.95</v>
      </c>
      <c r="G48" s="9">
        <f>C48-E48</f>
        <v>0</v>
      </c>
      <c r="H48" s="13">
        <f>D48-F48</f>
        <v>0</v>
      </c>
      <c r="I48" s="150"/>
    </row>
    <row r="49" spans="1:9" x14ac:dyDescent="0.25">
      <c r="A49" s="8" t="s">
        <v>148</v>
      </c>
      <c r="B49" s="145" t="s">
        <v>75</v>
      </c>
      <c r="C49" s="112"/>
      <c r="D49" s="86"/>
      <c r="E49" s="16"/>
      <c r="F49" s="83"/>
      <c r="G49" s="14"/>
      <c r="H49" s="15"/>
      <c r="I49" s="6"/>
    </row>
    <row r="50" spans="1:9" x14ac:dyDescent="0.25">
      <c r="A50" s="17" t="s">
        <v>149</v>
      </c>
      <c r="B50" s="156"/>
      <c r="C50" s="118"/>
      <c r="D50" s="35"/>
      <c r="E50" s="20"/>
      <c r="F50" s="109"/>
      <c r="G50" s="18"/>
      <c r="H50" s="19"/>
      <c r="I50" s="150"/>
    </row>
    <row r="51" spans="1:9" x14ac:dyDescent="0.25">
      <c r="A51" s="26" t="s">
        <v>169</v>
      </c>
      <c r="B51" s="145" t="s">
        <v>76</v>
      </c>
      <c r="C51" s="105">
        <f>D51*12*4299.1</f>
        <v>276518.11200000008</v>
      </c>
      <c r="D51" s="86">
        <v>5.36</v>
      </c>
      <c r="E51" s="105">
        <f>F51*12*4299.1</f>
        <v>276518.11200000008</v>
      </c>
      <c r="F51" s="98">
        <v>5.36</v>
      </c>
      <c r="G51" s="9">
        <f>C51-E51</f>
        <v>0</v>
      </c>
      <c r="H51" s="13">
        <f>D51-F51</f>
        <v>0</v>
      </c>
      <c r="I51" s="150"/>
    </row>
    <row r="52" spans="1:9" x14ac:dyDescent="0.25">
      <c r="A52" s="84" t="s">
        <v>170</v>
      </c>
      <c r="B52" s="145" t="s">
        <v>77</v>
      </c>
      <c r="C52" s="21"/>
      <c r="D52" s="86"/>
      <c r="E52" s="22"/>
      <c r="F52" s="83"/>
      <c r="G52" s="21"/>
      <c r="H52" s="10"/>
      <c r="I52" s="6"/>
    </row>
    <row r="53" spans="1:9" x14ac:dyDescent="0.25">
      <c r="A53" s="84" t="s">
        <v>171</v>
      </c>
      <c r="B53" s="145" t="s">
        <v>97</v>
      </c>
      <c r="C53" s="21"/>
      <c r="D53" s="86"/>
      <c r="E53" s="22"/>
      <c r="F53" s="83"/>
      <c r="G53" s="21"/>
      <c r="H53" s="10"/>
      <c r="I53" s="6"/>
    </row>
    <row r="54" spans="1:9" x14ac:dyDescent="0.25">
      <c r="A54" s="33" t="s">
        <v>42</v>
      </c>
      <c r="B54" s="145" t="s">
        <v>96</v>
      </c>
      <c r="C54" s="21"/>
      <c r="D54" s="86"/>
      <c r="E54" s="22"/>
      <c r="F54" s="83"/>
      <c r="G54" s="21"/>
      <c r="H54" s="10"/>
      <c r="I54" s="6"/>
    </row>
    <row r="55" spans="1:9" x14ac:dyDescent="0.25">
      <c r="A55" s="33" t="s">
        <v>43</v>
      </c>
      <c r="B55" s="145" t="s">
        <v>78</v>
      </c>
      <c r="C55" s="21"/>
      <c r="D55" s="86"/>
      <c r="E55" s="22"/>
      <c r="F55" s="83"/>
      <c r="G55" s="21"/>
      <c r="H55" s="10"/>
      <c r="I55" s="6"/>
    </row>
    <row r="56" spans="1:9" x14ac:dyDescent="0.25">
      <c r="A56" s="33" t="s">
        <v>44</v>
      </c>
      <c r="B56" s="145" t="s">
        <v>79</v>
      </c>
      <c r="C56" s="21"/>
      <c r="D56" s="86"/>
      <c r="E56" s="22"/>
      <c r="F56" s="83"/>
      <c r="G56" s="21"/>
      <c r="H56" s="10"/>
      <c r="I56" s="6"/>
    </row>
    <row r="57" spans="1:9" x14ac:dyDescent="0.25">
      <c r="A57" s="33" t="s">
        <v>45</v>
      </c>
      <c r="B57" s="145" t="s">
        <v>80</v>
      </c>
      <c r="C57" s="21"/>
      <c r="D57" s="86"/>
      <c r="E57" s="22"/>
      <c r="F57" s="83"/>
      <c r="G57" s="21"/>
      <c r="H57" s="10"/>
      <c r="I57" s="150"/>
    </row>
    <row r="58" spans="1:9" x14ac:dyDescent="0.25">
      <c r="A58" s="33" t="s">
        <v>46</v>
      </c>
      <c r="B58" s="145" t="s">
        <v>81</v>
      </c>
      <c r="C58" s="21"/>
      <c r="D58" s="86"/>
      <c r="E58" s="22"/>
      <c r="F58" s="83"/>
      <c r="G58" s="21"/>
      <c r="H58" s="10"/>
      <c r="I58" s="150"/>
    </row>
    <row r="59" spans="1:9" x14ac:dyDescent="0.25">
      <c r="A59" s="33"/>
      <c r="B59" s="145" t="s">
        <v>82</v>
      </c>
      <c r="C59" s="21"/>
      <c r="D59" s="86"/>
      <c r="E59" s="22"/>
      <c r="F59" s="83"/>
      <c r="G59" s="21"/>
      <c r="H59" s="10"/>
      <c r="I59" s="150"/>
    </row>
    <row r="60" spans="1:9" x14ac:dyDescent="0.25">
      <c r="A60" s="33"/>
      <c r="B60" s="145" t="s">
        <v>83</v>
      </c>
      <c r="C60" s="21"/>
      <c r="D60" s="86"/>
      <c r="E60" s="22"/>
      <c r="F60" s="83"/>
      <c r="G60" s="21"/>
      <c r="H60" s="10"/>
      <c r="I60" s="150"/>
    </row>
    <row r="61" spans="1:9" x14ac:dyDescent="0.25">
      <c r="A61" s="33"/>
      <c r="B61" s="145" t="s">
        <v>84</v>
      </c>
      <c r="C61" s="18"/>
      <c r="D61" s="35"/>
      <c r="E61" s="20"/>
      <c r="F61" s="110"/>
      <c r="G61" s="14"/>
      <c r="H61" s="15"/>
      <c r="I61" s="150"/>
    </row>
    <row r="62" spans="1:9" x14ac:dyDescent="0.25">
      <c r="A62" s="26" t="s">
        <v>172</v>
      </c>
      <c r="B62" s="46" t="s">
        <v>85</v>
      </c>
      <c r="C62" s="105">
        <f>D62*12*4299.1</f>
        <v>445214.79600000003</v>
      </c>
      <c r="D62" s="86">
        <v>8.6300000000000008</v>
      </c>
      <c r="E62" s="105">
        <f>F62*12*4299.1</f>
        <v>445214.79600000003</v>
      </c>
      <c r="F62" s="32">
        <v>8.6300000000000008</v>
      </c>
      <c r="G62" s="9">
        <f>C62-E62</f>
        <v>0</v>
      </c>
      <c r="H62" s="13">
        <f>D62-F62</f>
        <v>0</v>
      </c>
      <c r="I62" s="150"/>
    </row>
    <row r="63" spans="1:9" x14ac:dyDescent="0.25">
      <c r="A63" s="84" t="s">
        <v>173</v>
      </c>
      <c r="B63" s="145" t="s">
        <v>87</v>
      </c>
      <c r="C63" s="14"/>
      <c r="D63" s="34"/>
      <c r="E63" s="16"/>
      <c r="F63" s="110"/>
      <c r="G63" s="14"/>
      <c r="H63" s="15"/>
      <c r="I63" s="150"/>
    </row>
    <row r="64" spans="1:9" x14ac:dyDescent="0.25">
      <c r="A64" s="84" t="s">
        <v>174</v>
      </c>
      <c r="B64" s="145" t="s">
        <v>88</v>
      </c>
      <c r="C64" s="14"/>
      <c r="D64" s="34"/>
      <c r="E64" s="16"/>
      <c r="F64" s="110"/>
      <c r="G64" s="14"/>
      <c r="H64" s="15"/>
      <c r="I64" s="150"/>
    </row>
    <row r="65" spans="1:9" x14ac:dyDescent="0.25">
      <c r="A65" s="33"/>
      <c r="B65" s="145"/>
      <c r="C65" s="14"/>
      <c r="D65" s="34"/>
      <c r="E65" s="16"/>
      <c r="F65" s="110"/>
      <c r="G65" s="14"/>
      <c r="H65" s="15"/>
      <c r="I65" s="150"/>
    </row>
    <row r="66" spans="1:9" x14ac:dyDescent="0.25">
      <c r="A66" s="23" t="s">
        <v>89</v>
      </c>
      <c r="B66" s="90" t="s">
        <v>165</v>
      </c>
      <c r="C66" s="9"/>
      <c r="D66" s="32"/>
      <c r="E66" s="11"/>
      <c r="F66" s="108"/>
      <c r="G66" s="9"/>
      <c r="H66" s="13"/>
      <c r="I66" s="150"/>
    </row>
    <row r="67" spans="1:9" x14ac:dyDescent="0.25">
      <c r="A67" s="33" t="s">
        <v>86</v>
      </c>
      <c r="B67" s="91" t="s">
        <v>166</v>
      </c>
      <c r="C67" s="14"/>
      <c r="D67" s="34"/>
      <c r="E67" s="16"/>
      <c r="F67" s="110"/>
      <c r="G67" s="14"/>
      <c r="H67" s="15"/>
      <c r="I67" s="6"/>
    </row>
    <row r="68" spans="1:9" x14ac:dyDescent="0.25">
      <c r="A68" s="81" t="s">
        <v>118</v>
      </c>
      <c r="B68" s="91" t="s">
        <v>155</v>
      </c>
      <c r="C68" s="14"/>
      <c r="D68" s="34"/>
      <c r="E68" s="16"/>
      <c r="F68" s="110"/>
      <c r="G68" s="14"/>
      <c r="H68" s="15"/>
      <c r="I68" s="6"/>
    </row>
    <row r="69" spans="1:9" x14ac:dyDescent="0.25">
      <c r="A69" s="33"/>
      <c r="B69" s="91" t="s">
        <v>156</v>
      </c>
      <c r="C69" s="14"/>
      <c r="D69" s="34"/>
      <c r="E69" s="16"/>
      <c r="F69" s="110"/>
      <c r="G69" s="14"/>
      <c r="H69" s="15"/>
      <c r="I69" s="6"/>
    </row>
    <row r="70" spans="1:9" x14ac:dyDescent="0.25">
      <c r="A70" s="33"/>
      <c r="B70" s="91" t="s">
        <v>157</v>
      </c>
      <c r="C70" s="14"/>
      <c r="D70" s="34"/>
      <c r="E70" s="16"/>
      <c r="F70" s="110"/>
      <c r="G70" s="14"/>
      <c r="H70" s="15"/>
      <c r="I70" s="6"/>
    </row>
    <row r="71" spans="1:9" x14ac:dyDescent="0.25">
      <c r="A71" s="33"/>
      <c r="B71" s="91" t="s">
        <v>158</v>
      </c>
      <c r="C71" s="14"/>
      <c r="D71" s="34"/>
      <c r="E71" s="16"/>
      <c r="F71" s="110"/>
      <c r="G71" s="14"/>
      <c r="H71" s="15"/>
      <c r="I71" s="6"/>
    </row>
    <row r="72" spans="1:9" x14ac:dyDescent="0.25">
      <c r="A72" s="33"/>
      <c r="B72" s="91" t="s">
        <v>168</v>
      </c>
      <c r="C72" s="14"/>
      <c r="D72" s="34"/>
      <c r="E72" s="16"/>
      <c r="F72" s="110"/>
      <c r="G72" s="14"/>
      <c r="H72" s="15"/>
      <c r="I72" s="150"/>
    </row>
    <row r="73" spans="1:9" x14ac:dyDescent="0.25">
      <c r="A73" s="33"/>
      <c r="B73" s="145" t="s">
        <v>167</v>
      </c>
      <c r="C73" s="14"/>
      <c r="D73" s="34"/>
      <c r="E73" s="16"/>
      <c r="F73" s="110"/>
      <c r="G73" s="14"/>
      <c r="H73" s="15"/>
      <c r="I73" s="6"/>
    </row>
    <row r="74" spans="1:9" x14ac:dyDescent="0.25">
      <c r="A74" s="148"/>
      <c r="B74" s="157"/>
      <c r="C74" s="18"/>
      <c r="D74" s="35"/>
      <c r="E74" s="20"/>
      <c r="F74" s="109"/>
      <c r="G74" s="18"/>
      <c r="H74" s="19"/>
      <c r="I74" s="6"/>
    </row>
    <row r="75" spans="1:9" x14ac:dyDescent="0.25">
      <c r="A75" s="23" t="s">
        <v>90</v>
      </c>
      <c r="B75" s="90" t="s">
        <v>159</v>
      </c>
      <c r="C75" s="9"/>
      <c r="D75" s="32"/>
      <c r="E75" s="11"/>
      <c r="F75" s="108"/>
      <c r="G75" s="9"/>
      <c r="H75" s="13"/>
      <c r="I75" s="6"/>
    </row>
    <row r="76" spans="1:9" x14ac:dyDescent="0.25">
      <c r="A76" s="33" t="s">
        <v>86</v>
      </c>
      <c r="B76" s="91" t="s">
        <v>160</v>
      </c>
      <c r="C76" s="14"/>
      <c r="D76" s="34"/>
      <c r="E76" s="16"/>
      <c r="F76" s="110"/>
      <c r="G76" s="14"/>
      <c r="H76" s="15"/>
      <c r="I76" s="6"/>
    </row>
    <row r="77" spans="1:9" x14ac:dyDescent="0.25">
      <c r="A77" s="33" t="s">
        <v>119</v>
      </c>
      <c r="B77" s="91" t="s">
        <v>161</v>
      </c>
      <c r="C77" s="14"/>
      <c r="D77" s="34"/>
      <c r="E77" s="16"/>
      <c r="F77" s="110"/>
      <c r="G77" s="14"/>
      <c r="H77" s="15"/>
      <c r="I77" s="6"/>
    </row>
    <row r="78" spans="1:9" x14ac:dyDescent="0.25">
      <c r="A78" s="33"/>
      <c r="B78" s="91" t="s">
        <v>162</v>
      </c>
      <c r="C78" s="14"/>
      <c r="D78" s="34"/>
      <c r="E78" s="16"/>
      <c r="F78" s="110"/>
      <c r="G78" s="14"/>
      <c r="H78" s="15"/>
      <c r="I78" s="6"/>
    </row>
    <row r="79" spans="1:9" x14ac:dyDescent="0.25">
      <c r="A79" s="33"/>
      <c r="B79" s="91" t="s">
        <v>163</v>
      </c>
      <c r="C79" s="14"/>
      <c r="D79" s="34"/>
      <c r="E79" s="16"/>
      <c r="F79" s="110"/>
      <c r="G79" s="14"/>
      <c r="H79" s="15"/>
      <c r="I79" s="6"/>
    </row>
    <row r="80" spans="1:9" x14ac:dyDescent="0.25">
      <c r="A80" s="33"/>
      <c r="B80" s="91" t="s">
        <v>157</v>
      </c>
      <c r="C80" s="14"/>
      <c r="D80" s="34"/>
      <c r="E80" s="16"/>
      <c r="F80" s="110"/>
      <c r="G80" s="14"/>
      <c r="H80" s="15"/>
      <c r="I80" s="6"/>
    </row>
    <row r="81" spans="1:9" x14ac:dyDescent="0.25">
      <c r="A81" s="33"/>
      <c r="B81" s="91" t="s">
        <v>158</v>
      </c>
      <c r="C81" s="14"/>
      <c r="D81" s="34"/>
      <c r="E81" s="16"/>
      <c r="F81" s="110"/>
      <c r="G81" s="14"/>
      <c r="H81" s="15"/>
      <c r="I81" s="6"/>
    </row>
    <row r="82" spans="1:9" x14ac:dyDescent="0.25">
      <c r="A82" s="33"/>
      <c r="B82" s="91" t="s">
        <v>164</v>
      </c>
      <c r="C82" s="14"/>
      <c r="D82" s="34"/>
      <c r="E82" s="16"/>
      <c r="F82" s="110"/>
      <c r="G82" s="14"/>
      <c r="H82" s="15"/>
      <c r="I82" s="6"/>
    </row>
    <row r="83" spans="1:9" x14ac:dyDescent="0.25">
      <c r="A83" s="148"/>
      <c r="B83" s="158"/>
      <c r="C83" s="18"/>
      <c r="D83" s="35"/>
      <c r="E83" s="20"/>
      <c r="F83" s="109"/>
      <c r="G83" s="18"/>
      <c r="H83" s="19"/>
      <c r="I83" s="6"/>
    </row>
    <row r="84" spans="1:9" x14ac:dyDescent="0.25">
      <c r="A84" s="12" t="s">
        <v>99</v>
      </c>
      <c r="B84" s="46" t="s">
        <v>101</v>
      </c>
      <c r="C84" s="105">
        <f>D84*12*4299.1</f>
        <v>6706.5960000000005</v>
      </c>
      <c r="D84" s="39">
        <v>0.13</v>
      </c>
      <c r="E84" s="105">
        <v>2578.16</v>
      </c>
      <c r="F84" s="98">
        <v>0.05</v>
      </c>
      <c r="G84" s="27">
        <f>C84-E84</f>
        <v>4128.4360000000006</v>
      </c>
      <c r="H84" s="13">
        <f>D84-F84</f>
        <v>0.08</v>
      </c>
      <c r="I84" s="150"/>
    </row>
    <row r="85" spans="1:9" x14ac:dyDescent="0.25">
      <c r="A85" s="8" t="s">
        <v>100</v>
      </c>
      <c r="B85" s="145" t="s">
        <v>135</v>
      </c>
      <c r="C85" s="18"/>
      <c r="D85" s="35"/>
      <c r="E85" s="20"/>
      <c r="F85" s="110"/>
      <c r="G85" s="14"/>
      <c r="H85" s="15"/>
      <c r="I85" s="6"/>
    </row>
    <row r="86" spans="1:9" x14ac:dyDescent="0.25">
      <c r="A86" s="12" t="s">
        <v>102</v>
      </c>
      <c r="B86" s="46" t="s">
        <v>92</v>
      </c>
      <c r="C86" s="105">
        <f>D86*12*4299.1</f>
        <v>82542.720000000016</v>
      </c>
      <c r="D86" s="47">
        <v>1.6</v>
      </c>
      <c r="E86" s="105">
        <f>F86*12*4299.1</f>
        <v>82542.720000000016</v>
      </c>
      <c r="F86" s="98">
        <v>1.6</v>
      </c>
      <c r="G86" s="9">
        <f>C86-E86</f>
        <v>0</v>
      </c>
      <c r="H86" s="13">
        <f>D86-F86</f>
        <v>0</v>
      </c>
      <c r="I86" s="159"/>
    </row>
    <row r="87" spans="1:9" x14ac:dyDescent="0.25">
      <c r="A87" s="8" t="s">
        <v>98</v>
      </c>
      <c r="B87" s="45"/>
      <c r="C87" s="18"/>
      <c r="D87" s="34"/>
      <c r="E87" s="16"/>
      <c r="F87" s="110"/>
      <c r="G87" s="14"/>
      <c r="H87" s="15"/>
      <c r="I87" s="6"/>
    </row>
    <row r="88" spans="1:9" x14ac:dyDescent="0.25">
      <c r="A88" s="12" t="s">
        <v>133</v>
      </c>
      <c r="B88" s="46" t="s">
        <v>75</v>
      </c>
      <c r="C88" s="105">
        <f>D88*12*4299.1</f>
        <v>5158.920000000001</v>
      </c>
      <c r="D88" s="32">
        <v>0.1</v>
      </c>
      <c r="E88" s="107">
        <v>266.14</v>
      </c>
      <c r="F88" s="98">
        <v>0.01</v>
      </c>
      <c r="G88" s="27">
        <f>C88-E88</f>
        <v>4892.7800000000007</v>
      </c>
      <c r="H88" s="13">
        <f>D88-F88</f>
        <v>9.0000000000000011E-2</v>
      </c>
      <c r="I88" s="150"/>
    </row>
    <row r="89" spans="1:9" x14ac:dyDescent="0.25">
      <c r="A89" s="17" t="s">
        <v>134</v>
      </c>
      <c r="B89" s="157"/>
      <c r="C89" s="18"/>
      <c r="D89" s="35"/>
      <c r="E89" s="20"/>
      <c r="F89" s="110"/>
      <c r="G89" s="14"/>
      <c r="H89" s="15"/>
      <c r="I89" s="150"/>
    </row>
    <row r="90" spans="1:9" x14ac:dyDescent="0.25">
      <c r="A90" s="12" t="s">
        <v>132</v>
      </c>
      <c r="B90" s="46" t="s">
        <v>75</v>
      </c>
      <c r="C90" s="105">
        <f>D90*12*4299.1</f>
        <v>23215.140000000003</v>
      </c>
      <c r="D90" s="86">
        <v>0.45</v>
      </c>
      <c r="E90" s="105">
        <f>F90*12*4299.1</f>
        <v>23215.140000000003</v>
      </c>
      <c r="F90" s="98">
        <v>0.45</v>
      </c>
      <c r="G90" s="9">
        <f>C90-E90</f>
        <v>0</v>
      </c>
      <c r="H90" s="13">
        <f>D90-F90</f>
        <v>0</v>
      </c>
      <c r="I90" s="150"/>
    </row>
    <row r="91" spans="1:9" x14ac:dyDescent="0.25">
      <c r="A91" s="8" t="s">
        <v>114</v>
      </c>
      <c r="B91" s="145"/>
      <c r="C91" s="14"/>
      <c r="D91" s="34"/>
      <c r="E91" s="16"/>
      <c r="F91" s="110"/>
      <c r="G91" s="14"/>
      <c r="H91" s="15"/>
      <c r="I91" s="150"/>
    </row>
    <row r="92" spans="1:9" x14ac:dyDescent="0.25">
      <c r="A92" s="17" t="s">
        <v>136</v>
      </c>
      <c r="B92" s="157"/>
      <c r="C92" s="18"/>
      <c r="D92" s="35"/>
      <c r="E92" s="20"/>
      <c r="F92" s="109"/>
      <c r="G92" s="18"/>
      <c r="H92" s="19"/>
      <c r="I92" s="150"/>
    </row>
    <row r="93" spans="1:9" x14ac:dyDescent="0.25">
      <c r="A93" s="12" t="s">
        <v>178</v>
      </c>
      <c r="B93" s="145" t="s">
        <v>75</v>
      </c>
      <c r="C93" s="105">
        <f>D93*12*4299.1</f>
        <v>46946.172000000006</v>
      </c>
      <c r="D93" s="42">
        <v>0.91</v>
      </c>
      <c r="E93" s="105">
        <f>F93*12*4299.1</f>
        <v>46946.172000000006</v>
      </c>
      <c r="F93" s="42">
        <v>0.91</v>
      </c>
      <c r="G93" s="9">
        <f>C93-E93</f>
        <v>0</v>
      </c>
      <c r="H93" s="13">
        <f>D93-F93</f>
        <v>0</v>
      </c>
      <c r="I93" s="150"/>
    </row>
    <row r="94" spans="1:9" x14ac:dyDescent="0.25">
      <c r="A94" s="8" t="s">
        <v>177</v>
      </c>
      <c r="B94" s="145"/>
      <c r="C94" s="18"/>
      <c r="D94" s="43"/>
      <c r="E94" s="20"/>
      <c r="F94" s="43"/>
      <c r="G94" s="18"/>
      <c r="H94" s="19"/>
      <c r="I94" s="150"/>
    </row>
    <row r="95" spans="1:9" x14ac:dyDescent="0.25">
      <c r="A95" s="12" t="s">
        <v>176</v>
      </c>
      <c r="B95" s="46" t="s">
        <v>75</v>
      </c>
      <c r="C95" s="105">
        <f>D95*12*4299.1</f>
        <v>47977.956000000006</v>
      </c>
      <c r="D95" s="42">
        <v>0.93</v>
      </c>
      <c r="E95" s="105">
        <f>F95*12*4299.1</f>
        <v>47977.956000000006</v>
      </c>
      <c r="F95" s="42">
        <v>0.93</v>
      </c>
      <c r="G95" s="9">
        <f>C95-E95</f>
        <v>0</v>
      </c>
      <c r="H95" s="13">
        <f>D95-F95</f>
        <v>0</v>
      </c>
      <c r="I95" s="150"/>
    </row>
    <row r="96" spans="1:9" x14ac:dyDescent="0.25">
      <c r="A96" s="17" t="s">
        <v>175</v>
      </c>
      <c r="B96" s="157"/>
      <c r="C96" s="18"/>
      <c r="D96" s="43"/>
      <c r="E96" s="20"/>
      <c r="F96" s="43"/>
      <c r="G96" s="18"/>
      <c r="H96" s="19"/>
      <c r="I96" s="150"/>
    </row>
    <row r="97" spans="1:11" x14ac:dyDescent="0.25">
      <c r="A97" s="12" t="s">
        <v>150</v>
      </c>
      <c r="B97" s="46"/>
      <c r="C97" s="105">
        <f>D97*12*4299.1</f>
        <v>184173.44399999999</v>
      </c>
      <c r="D97" s="39">
        <v>3.57</v>
      </c>
      <c r="E97" s="105">
        <f>F97*12*4299.1</f>
        <v>184173.44399999999</v>
      </c>
      <c r="F97" s="39">
        <v>3.57</v>
      </c>
      <c r="G97" s="9">
        <f>C97-E97</f>
        <v>0</v>
      </c>
      <c r="H97" s="13">
        <f>D97-F97</f>
        <v>0</v>
      </c>
      <c r="I97" s="150"/>
    </row>
    <row r="98" spans="1:11" x14ac:dyDescent="0.25">
      <c r="A98" s="8" t="s">
        <v>115</v>
      </c>
      <c r="B98" s="145"/>
      <c r="C98" s="30"/>
      <c r="D98" s="25"/>
      <c r="E98" s="87"/>
      <c r="F98" s="25"/>
      <c r="G98" s="14"/>
      <c r="H98" s="15"/>
      <c r="I98" s="150"/>
    </row>
    <row r="99" spans="1:11" x14ac:dyDescent="0.25">
      <c r="A99" s="12" t="s">
        <v>120</v>
      </c>
      <c r="B99" s="46"/>
      <c r="C99" s="36">
        <f>C19+C29+C44+C48+C51+C62+C84+C86+C88+C90+C97+C93+C95</f>
        <v>1599265.1999999997</v>
      </c>
      <c r="D99" s="24">
        <f>D19+D29+D44+D48+D51+D62+D84+D86+D88+D90+D97+D93+D95</f>
        <v>31.000000000000004</v>
      </c>
      <c r="E99" s="104">
        <f>E19+E29+E44+E48+E51+E62+E84+E86+E88+E90+E97+E93+E95</f>
        <v>1590243.9839999997</v>
      </c>
      <c r="F99" s="94">
        <f>F19+F29+F44+F48+F51+F62+F84+F86+F88+F90+F97+F93+F95</f>
        <v>30.830000000000005</v>
      </c>
      <c r="G99" s="27">
        <f>C99-E99</f>
        <v>9021.2160000000149</v>
      </c>
      <c r="H99" s="13">
        <f>D99-F99</f>
        <v>0.16999999999999815</v>
      </c>
      <c r="I99" s="150"/>
    </row>
    <row r="100" spans="1:11" x14ac:dyDescent="0.25">
      <c r="A100" s="17" t="s">
        <v>121</v>
      </c>
      <c r="B100" s="157"/>
      <c r="C100" s="28"/>
      <c r="D100" s="29"/>
      <c r="E100" s="165"/>
      <c r="F100" s="166"/>
      <c r="G100" s="14"/>
      <c r="H100" s="15"/>
      <c r="I100" s="6"/>
    </row>
    <row r="101" spans="1:11" x14ac:dyDescent="0.25">
      <c r="A101" s="8" t="s">
        <v>116</v>
      </c>
      <c r="B101" s="145"/>
      <c r="C101" s="36">
        <f>C103+C106+C110+C115+C112</f>
        <v>903202.22000000009</v>
      </c>
      <c r="D101" s="24">
        <f>D103+D106+D110+D115+D112</f>
        <v>17.509999999999998</v>
      </c>
      <c r="E101" s="107">
        <f>E103+E106+E110+E115+E112</f>
        <v>750785.72400000005</v>
      </c>
      <c r="F101" s="94">
        <v>14.55</v>
      </c>
      <c r="G101" s="27">
        <f>C101-E101</f>
        <v>152416.49600000004</v>
      </c>
      <c r="H101" s="181">
        <f>D101-F101</f>
        <v>2.9599999999999973</v>
      </c>
      <c r="I101" s="6"/>
    </row>
    <row r="102" spans="1:11" x14ac:dyDescent="0.25">
      <c r="A102" s="8"/>
      <c r="B102" s="145"/>
      <c r="C102" s="28"/>
      <c r="D102" s="117"/>
      <c r="E102" s="167"/>
      <c r="F102" s="95"/>
      <c r="G102" s="31"/>
      <c r="H102" s="10"/>
      <c r="I102" s="6"/>
    </row>
    <row r="103" spans="1:11" x14ac:dyDescent="0.25">
      <c r="A103" s="23" t="s">
        <v>117</v>
      </c>
      <c r="B103" s="46" t="s">
        <v>104</v>
      </c>
      <c r="C103" s="105">
        <f>D103*12*4299.1</f>
        <v>228540.15600000002</v>
      </c>
      <c r="D103" s="47">
        <v>4.43</v>
      </c>
      <c r="E103" s="105">
        <v>151449.01</v>
      </c>
      <c r="F103" s="98">
        <v>2.94</v>
      </c>
      <c r="G103" s="27">
        <f>C103-E103</f>
        <v>77091.146000000008</v>
      </c>
      <c r="H103" s="13">
        <f>D103-F103</f>
        <v>1.4899999999999998</v>
      </c>
      <c r="I103" s="150"/>
      <c r="K103" s="160"/>
    </row>
    <row r="104" spans="1:11" x14ac:dyDescent="0.25">
      <c r="A104" s="33" t="s">
        <v>91</v>
      </c>
      <c r="B104" s="145"/>
      <c r="C104" s="85"/>
      <c r="D104" s="40"/>
      <c r="E104" s="168"/>
      <c r="F104" s="169"/>
      <c r="G104" s="14"/>
      <c r="H104" s="15"/>
      <c r="I104" s="159"/>
    </row>
    <row r="105" spans="1:11" x14ac:dyDescent="0.25">
      <c r="A105" s="33" t="s">
        <v>103</v>
      </c>
      <c r="B105" s="145"/>
      <c r="C105" s="114"/>
      <c r="D105" s="43"/>
      <c r="E105" s="20"/>
      <c r="F105" s="97"/>
      <c r="G105" s="14"/>
      <c r="H105" s="15"/>
      <c r="I105" s="6"/>
    </row>
    <row r="106" spans="1:11" x14ac:dyDescent="0.25">
      <c r="A106" s="161" t="s">
        <v>126</v>
      </c>
      <c r="B106" s="46" t="s">
        <v>127</v>
      </c>
      <c r="C106" s="105">
        <f>D106*12*4299.1</f>
        <v>568512.98400000005</v>
      </c>
      <c r="D106" s="47">
        <v>11.02</v>
      </c>
      <c r="E106" s="105">
        <f>F106*12*4299.1</f>
        <v>568512.98400000005</v>
      </c>
      <c r="F106" s="39">
        <v>11.02</v>
      </c>
      <c r="G106" s="27">
        <f>C106-E106</f>
        <v>0</v>
      </c>
      <c r="H106" s="13">
        <f>D106-F106</f>
        <v>0</v>
      </c>
      <c r="I106" s="150"/>
    </row>
    <row r="107" spans="1:11" x14ac:dyDescent="0.25">
      <c r="A107" s="88" t="s">
        <v>151</v>
      </c>
      <c r="B107" s="145" t="s">
        <v>128</v>
      </c>
      <c r="C107" s="113"/>
      <c r="D107" s="40"/>
      <c r="E107" s="22"/>
      <c r="F107" s="40"/>
      <c r="G107" s="31"/>
      <c r="H107" s="10"/>
      <c r="I107" s="150"/>
    </row>
    <row r="108" spans="1:11" x14ac:dyDescent="0.25">
      <c r="A108" s="88" t="s">
        <v>152</v>
      </c>
      <c r="B108" s="145"/>
      <c r="C108" s="113"/>
      <c r="D108" s="40"/>
      <c r="E108" s="22"/>
      <c r="F108" s="40"/>
      <c r="G108" s="31"/>
      <c r="H108" s="10"/>
      <c r="I108" s="150"/>
    </row>
    <row r="109" spans="1:11" x14ac:dyDescent="0.25">
      <c r="A109" s="89" t="s">
        <v>153</v>
      </c>
      <c r="B109" s="157"/>
      <c r="C109" s="170"/>
      <c r="D109" s="171"/>
      <c r="E109" s="168"/>
      <c r="F109" s="171"/>
      <c r="G109" s="14"/>
      <c r="H109" s="15"/>
      <c r="I109" s="6"/>
    </row>
    <row r="110" spans="1:11" x14ac:dyDescent="0.25">
      <c r="A110" s="161" t="s">
        <v>131</v>
      </c>
      <c r="B110" s="145" t="s">
        <v>127</v>
      </c>
      <c r="C110" s="105">
        <v>4647.33</v>
      </c>
      <c r="D110" s="172">
        <v>0.09</v>
      </c>
      <c r="E110" s="105">
        <v>4647.33</v>
      </c>
      <c r="F110" s="98">
        <v>0.09</v>
      </c>
      <c r="G110" s="27">
        <f>C110-E110</f>
        <v>0</v>
      </c>
      <c r="H110" s="13">
        <f>D110-F110</f>
        <v>0</v>
      </c>
      <c r="I110" s="159"/>
    </row>
    <row r="111" spans="1:11" x14ac:dyDescent="0.25">
      <c r="A111" s="162" t="s">
        <v>154</v>
      </c>
      <c r="B111" s="157" t="s">
        <v>128</v>
      </c>
      <c r="C111" s="173"/>
      <c r="D111" s="174"/>
      <c r="E111" s="175"/>
      <c r="F111" s="176"/>
      <c r="G111" s="18"/>
      <c r="H111" s="19"/>
      <c r="I111" s="163"/>
    </row>
    <row r="112" spans="1:11" x14ac:dyDescent="0.25">
      <c r="A112" s="161" t="s">
        <v>137</v>
      </c>
      <c r="B112" s="46" t="s">
        <v>127</v>
      </c>
      <c r="C112" s="105">
        <v>24117.95</v>
      </c>
      <c r="D112" s="172">
        <v>0.47</v>
      </c>
      <c r="E112" s="105">
        <v>18443.14</v>
      </c>
      <c r="F112" s="98">
        <v>0.36</v>
      </c>
      <c r="G112" s="27">
        <f>C112-E112</f>
        <v>5674.8100000000013</v>
      </c>
      <c r="H112" s="13">
        <f>D112-F112</f>
        <v>0.10999999999999999</v>
      </c>
      <c r="I112" s="163"/>
    </row>
    <row r="113" spans="1:9" x14ac:dyDescent="0.25">
      <c r="A113" s="81" t="s">
        <v>138</v>
      </c>
      <c r="B113" s="145" t="s">
        <v>128</v>
      </c>
      <c r="C113" s="177"/>
      <c r="D113" s="178"/>
      <c r="E113" s="179"/>
      <c r="F113" s="180"/>
      <c r="G113" s="31"/>
      <c r="H113" s="10"/>
      <c r="I113" s="163"/>
    </row>
    <row r="114" spans="1:9" x14ac:dyDescent="0.25">
      <c r="A114" s="162" t="s">
        <v>154</v>
      </c>
      <c r="B114" s="157"/>
      <c r="C114" s="173"/>
      <c r="D114" s="174"/>
      <c r="E114" s="175"/>
      <c r="F114" s="176"/>
      <c r="G114" s="18"/>
      <c r="H114" s="19"/>
      <c r="I114" s="163"/>
    </row>
    <row r="115" spans="1:9" x14ac:dyDescent="0.25">
      <c r="A115" s="23" t="s">
        <v>139</v>
      </c>
      <c r="B115" s="46" t="s">
        <v>127</v>
      </c>
      <c r="C115" s="105">
        <f>D115*12*4299.1</f>
        <v>77383.8</v>
      </c>
      <c r="D115" s="178">
        <v>1.5</v>
      </c>
      <c r="E115" s="105">
        <v>7733.26</v>
      </c>
      <c r="F115" s="180">
        <v>0.15</v>
      </c>
      <c r="G115" s="27">
        <f>C115-E115</f>
        <v>69650.540000000008</v>
      </c>
      <c r="H115" s="13">
        <f>D115-F115</f>
        <v>1.35</v>
      </c>
      <c r="I115" s="150"/>
    </row>
    <row r="116" spans="1:9" x14ac:dyDescent="0.25">
      <c r="A116" s="33" t="s">
        <v>129</v>
      </c>
      <c r="B116" s="145" t="s">
        <v>128</v>
      </c>
      <c r="C116" s="85"/>
      <c r="D116" s="25"/>
      <c r="E116" s="16"/>
      <c r="F116" s="99"/>
      <c r="G116" s="14"/>
      <c r="H116" s="15"/>
      <c r="I116" s="6"/>
    </row>
    <row r="117" spans="1:9" x14ac:dyDescent="0.25">
      <c r="A117" s="33" t="s">
        <v>130</v>
      </c>
      <c r="B117" s="157" t="s">
        <v>95</v>
      </c>
      <c r="C117" s="85"/>
      <c r="D117" s="25"/>
      <c r="E117" s="16"/>
      <c r="F117" s="99"/>
      <c r="G117" s="14"/>
      <c r="H117" s="15"/>
      <c r="I117" s="6"/>
    </row>
    <row r="118" spans="1:9" x14ac:dyDescent="0.25">
      <c r="A118" s="12" t="s">
        <v>93</v>
      </c>
      <c r="B118" s="147"/>
      <c r="C118" s="36">
        <f>C99+C101</f>
        <v>2502467.42</v>
      </c>
      <c r="D118" s="24">
        <f>D99+D101</f>
        <v>48.510000000000005</v>
      </c>
      <c r="E118" s="104">
        <f>E99+E101</f>
        <v>2341029.7079999996</v>
      </c>
      <c r="F118" s="96">
        <f>F99+F101</f>
        <v>45.38000000000001</v>
      </c>
      <c r="G118" s="27">
        <f>C118-E118</f>
        <v>161437.71200000029</v>
      </c>
      <c r="H118" s="13">
        <f>D118-F118</f>
        <v>3.1299999999999955</v>
      </c>
      <c r="I118" s="6"/>
    </row>
    <row r="119" spans="1:9" ht="15.75" thickBot="1" x14ac:dyDescent="0.3">
      <c r="A119" s="8" t="s">
        <v>122</v>
      </c>
      <c r="B119" s="147"/>
      <c r="C119" s="8"/>
      <c r="D119" s="40"/>
      <c r="E119" s="183"/>
      <c r="F119" s="97"/>
      <c r="G119" s="8"/>
      <c r="H119" s="187"/>
      <c r="I119" s="6"/>
    </row>
    <row r="120" spans="1:9" ht="15" customHeight="1" thickBot="1" x14ac:dyDescent="0.3">
      <c r="A120" s="205" t="s">
        <v>186</v>
      </c>
      <c r="B120" s="206"/>
      <c r="C120" s="188"/>
      <c r="D120" s="191"/>
      <c r="E120" s="192">
        <v>6896.69</v>
      </c>
      <c r="F120" s="191"/>
      <c r="G120" s="190"/>
      <c r="H120" s="189"/>
      <c r="I120" s="6"/>
    </row>
    <row r="121" spans="1:9" x14ac:dyDescent="0.25">
      <c r="A121" s="199" t="s">
        <v>181</v>
      </c>
      <c r="B121" s="124"/>
      <c r="C121" s="193"/>
      <c r="D121" s="197"/>
      <c r="E121" s="203">
        <f>E118+E120</f>
        <v>2347926.3979999996</v>
      </c>
      <c r="F121" s="197"/>
      <c r="G121" s="194"/>
      <c r="H121" s="195"/>
      <c r="I121" s="6"/>
    </row>
    <row r="122" spans="1:9" ht="15.75" thickBot="1" x14ac:dyDescent="0.3">
      <c r="A122" s="200"/>
      <c r="B122" s="111"/>
      <c r="C122" s="37"/>
      <c r="D122" s="198"/>
      <c r="E122" s="106"/>
      <c r="F122" s="198"/>
      <c r="G122" s="38"/>
      <c r="H122" s="196"/>
      <c r="I122" s="6"/>
    </row>
    <row r="123" spans="1:9" ht="14.25" customHeight="1" thickBot="1" x14ac:dyDescent="0.3">
      <c r="A123" s="207" t="s">
        <v>187</v>
      </c>
      <c r="B123" s="208"/>
      <c r="C123" s="184"/>
      <c r="D123" s="201"/>
      <c r="E123" s="202">
        <v>84501.4</v>
      </c>
      <c r="F123" s="201"/>
      <c r="G123" s="185"/>
      <c r="H123" s="186"/>
      <c r="I123" s="163"/>
    </row>
    <row r="124" spans="1:9" x14ac:dyDescent="0.25">
      <c r="A124" s="182"/>
      <c r="B124" s="183"/>
      <c r="C124" s="182"/>
      <c r="D124" s="110"/>
      <c r="E124" s="183"/>
      <c r="F124" s="110"/>
      <c r="G124" s="182"/>
      <c r="H124" s="182"/>
      <c r="I124" s="6"/>
    </row>
    <row r="125" spans="1:9" x14ac:dyDescent="0.25">
      <c r="A125" s="5"/>
      <c r="B125" s="5"/>
      <c r="C125" s="5"/>
      <c r="D125" s="6"/>
      <c r="E125" s="5"/>
      <c r="F125" s="5"/>
      <c r="G125" s="5"/>
      <c r="H125" s="5"/>
      <c r="I125" s="6"/>
    </row>
    <row r="126" spans="1:9" ht="15.75" x14ac:dyDescent="0.25">
      <c r="A126" s="3" t="s">
        <v>196</v>
      </c>
      <c r="B126" s="3"/>
      <c r="C126" s="3"/>
      <c r="D126" s="6"/>
      <c r="E126" s="3"/>
      <c r="F126" s="3"/>
      <c r="G126" s="3"/>
      <c r="H126" s="3"/>
      <c r="I126" s="6"/>
    </row>
    <row r="127" spans="1:9" ht="15.75" x14ac:dyDescent="0.25">
      <c r="A127" s="3" t="s">
        <v>3</v>
      </c>
      <c r="B127" s="3"/>
      <c r="C127" s="3"/>
      <c r="D127" s="6"/>
      <c r="E127" s="3"/>
      <c r="F127" s="3"/>
      <c r="G127" s="77"/>
      <c r="H127" s="3"/>
      <c r="I127" s="3"/>
    </row>
    <row r="128" spans="1:9" ht="15.75" x14ac:dyDescent="0.25">
      <c r="A128" s="3"/>
      <c r="B128" s="3"/>
      <c r="C128" s="3"/>
      <c r="D128" s="6"/>
      <c r="E128" s="3"/>
      <c r="F128" s="3"/>
      <c r="G128" s="77"/>
      <c r="H128" s="3"/>
      <c r="I128" s="3"/>
    </row>
    <row r="129" spans="1:9" ht="15.75" x14ac:dyDescent="0.25">
      <c r="A129" s="3"/>
      <c r="B129" s="3"/>
      <c r="C129" s="3"/>
      <c r="D129" s="6"/>
      <c r="E129" s="3"/>
      <c r="F129" s="3"/>
      <c r="G129" s="77"/>
      <c r="H129" s="3"/>
      <c r="I129" s="3"/>
    </row>
    <row r="130" spans="1:9" ht="15.75" x14ac:dyDescent="0.25">
      <c r="F130" s="3"/>
    </row>
    <row r="131" spans="1:9" x14ac:dyDescent="0.25">
      <c r="G131" s="160"/>
    </row>
  </sheetData>
  <mergeCells count="2">
    <mergeCell ref="A120:B120"/>
    <mergeCell ref="A123:B123"/>
  </mergeCells>
  <pageMargins left="0.39370078740157483" right="0" top="0.39370078740157483" bottom="0" header="0" footer="0"/>
  <pageSetup paperSize="9" scale="2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2025-03-25T03:30:40Z</dcterms:modified>
</cp:coreProperties>
</file>