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(отч)" sheetId="2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27" l="1"/>
  <c r="L28" i="27"/>
  <c r="L23" i="27"/>
  <c r="S21" i="27" l="1"/>
  <c r="M21" i="27"/>
  <c r="N21" i="27"/>
  <c r="O21" i="27"/>
  <c r="P21" i="27"/>
  <c r="Q21" i="27"/>
  <c r="R21" i="27"/>
  <c r="L21" i="27"/>
  <c r="L34" i="27" l="1"/>
  <c r="L24" i="27"/>
  <c r="X21" i="27"/>
  <c r="W21" i="27"/>
  <c r="V21" i="27"/>
  <c r="U21" i="27"/>
  <c r="T21" i="27"/>
  <c r="S19" i="27"/>
  <c r="S17" i="27"/>
  <c r="S15" i="27"/>
  <c r="D123" i="27"/>
  <c r="H120" i="27"/>
  <c r="C120" i="27"/>
  <c r="G120" i="27" s="1"/>
  <c r="H117" i="27"/>
  <c r="G117" i="27"/>
  <c r="H115" i="27"/>
  <c r="G115" i="27"/>
  <c r="H111" i="27"/>
  <c r="E111" i="27"/>
  <c r="C111" i="27"/>
  <c r="G111" i="27" s="1"/>
  <c r="H108" i="27"/>
  <c r="C108" i="27"/>
  <c r="G108" i="27" s="1"/>
  <c r="H106" i="27"/>
  <c r="G106" i="27"/>
  <c r="F106" i="27"/>
  <c r="E106" i="27"/>
  <c r="D106" i="27"/>
  <c r="C106" i="27"/>
  <c r="F104" i="27"/>
  <c r="F123" i="27" s="1"/>
  <c r="H123" i="27" s="1"/>
  <c r="D104" i="27"/>
  <c r="H104" i="27" s="1"/>
  <c r="H102" i="27"/>
  <c r="G102" i="27"/>
  <c r="E102" i="27"/>
  <c r="C102" i="27"/>
  <c r="H100" i="27"/>
  <c r="G100" i="27"/>
  <c r="E100" i="27"/>
  <c r="C100" i="27"/>
  <c r="H98" i="27"/>
  <c r="G98" i="27"/>
  <c r="E98" i="27"/>
  <c r="C98" i="27"/>
  <c r="H95" i="27"/>
  <c r="G95" i="27"/>
  <c r="E95" i="27"/>
  <c r="C95" i="27"/>
  <c r="H93" i="27"/>
  <c r="G93" i="27"/>
  <c r="C93" i="27"/>
  <c r="H91" i="27"/>
  <c r="E91" i="27"/>
  <c r="E104" i="27" s="1"/>
  <c r="E123" i="27" s="1"/>
  <c r="E126" i="27" s="1"/>
  <c r="C91" i="27"/>
  <c r="H89" i="27"/>
  <c r="C89" i="27"/>
  <c r="G89" i="27" s="1"/>
  <c r="H62" i="27"/>
  <c r="E62" i="27"/>
  <c r="C62" i="27"/>
  <c r="G62" i="27" s="1"/>
  <c r="H51" i="27"/>
  <c r="E51" i="27"/>
  <c r="C51" i="27"/>
  <c r="G51" i="27" s="1"/>
  <c r="H48" i="27"/>
  <c r="E48" i="27"/>
  <c r="C48" i="27"/>
  <c r="G48" i="27" s="1"/>
  <c r="H44" i="27"/>
  <c r="E44" i="27"/>
  <c r="C44" i="27"/>
  <c r="G44" i="27" s="1"/>
  <c r="H29" i="27"/>
  <c r="G29" i="27"/>
  <c r="E29" i="27"/>
  <c r="C29" i="27"/>
  <c r="H19" i="27"/>
  <c r="E19" i="27"/>
  <c r="C19" i="27"/>
  <c r="C104" i="27" s="1"/>
  <c r="C123" i="27" l="1"/>
  <c r="G104" i="27"/>
  <c r="G91" i="27"/>
  <c r="G19" i="27"/>
  <c r="G123" i="27" l="1"/>
</calcChain>
</file>

<file path=xl/sharedStrings.xml><?xml version="1.0" encoding="utf-8"?>
<sst xmlns="http://schemas.openxmlformats.org/spreadsheetml/2006/main" count="272" uniqueCount="192">
  <si>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</si>
  <si>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</si>
  <si>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</si>
  <si>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</si>
  <si>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</si>
  <si>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</si>
  <si>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</si>
  <si>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</si>
  <si>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</si>
  <si>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</si>
  <si>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</si>
  <si>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</si>
  <si>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</si>
  <si>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</si>
  <si>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</si>
  <si>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</si>
  <si>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</si>
  <si>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</si>
  <si>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</si>
  <si>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</si>
  <si>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</si>
  <si>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</si>
  <si>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</si>
  <si>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</si>
  <si>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</si>
  <si>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</si>
  <si>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</si>
  <si>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</si>
  <si>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</si>
  <si>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</si>
  <si>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</si>
  <si>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</si>
  <si>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</si>
  <si>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</si>
  <si>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</si>
  <si>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</si>
  <si>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</si>
  <si>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</si>
  <si>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</si>
  <si>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</si>
  <si>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</si>
  <si>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</si>
  <si>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</si>
  <si>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</si>
  <si>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</si>
  <si>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</si>
  <si>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</si>
  <si>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</si>
  <si>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</si>
  <si>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</si>
  <si>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</si>
  <si>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</si>
  <si>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</si>
  <si>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</si>
  <si>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</si>
  <si>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</si>
  <si>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</si>
  <si>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</si>
  <si>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</si>
  <si>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</si>
  <si>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</si>
  <si>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</si>
  <si>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</si>
  <si>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</si>
  <si>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</si>
  <si>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</si>
  <si>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</si>
  <si>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</si>
  <si>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</si>
  <si>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</si>
  <si>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</si>
  <si>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</si>
  <si>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</si>
  <si>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</si>
  <si>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</si>
  <si>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</si>
  <si>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</si>
  <si>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</si>
  <si>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</si>
  <si>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</si>
  <si>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</si>
  <si>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</si>
  <si>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</si>
  <si>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</si>
  <si>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</si>
  <si>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</si>
  <si>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</si>
  <si>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</si>
  <si>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</si>
  <si>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</si>
  <si>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</si>
  <si>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</si>
  <si>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</si>
  <si>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</si>
  <si>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</si>
  <si>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</si>
  <si>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</si>
  <si>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</si>
  <si>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</si>
  <si>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</si>
  <si>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</si>
  <si>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</si>
  <si>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</si>
  <si>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</si>
  <si>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</si>
  <si>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</si>
  <si>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</si>
  <si>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</si>
  <si>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</si>
  <si>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</si>
  <si>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</si>
  <si>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</si>
  <si>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</si>
  <si>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</si>
  <si>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</si>
  <si>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</si>
  <si>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</si>
  <si>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</si>
  <si>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</si>
  <si>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</si>
  <si>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</si>
  <si>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</si>
  <si>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</si>
  <si>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</si>
  <si>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</si>
  <si>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</si>
  <si>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</si>
  <si>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</si>
  <si>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</si>
  <si>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</si>
  <si>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</si>
  <si>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</si>
  <si>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10. Обслуживание</t>
  </si>
  <si>
    <t xml:space="preserve">9. Содержание </t>
  </si>
  <si>
    <t>контейнерной площадки</t>
  </si>
  <si>
    <t>По заявке(2 раза в год)</t>
  </si>
  <si>
    <t>циркуляц.насососв отопления, ГВС</t>
  </si>
  <si>
    <t>холодного водоснабжения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</si>
  <si>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</si>
  <si>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</si>
  <si>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</si>
  <si>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</si>
  <si>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</si>
  <si>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</si>
  <si>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</si>
  <si>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</si>
  <si>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</si>
  <si>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</si>
  <si>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 xml:space="preserve">4. Обслуживание </t>
  </si>
  <si>
    <t xml:space="preserve">общедомовых приборов </t>
  </si>
  <si>
    <t>учета</t>
  </si>
  <si>
    <t xml:space="preserve">11. Обслуживание </t>
  </si>
  <si>
    <t>13. Услуги и работы по управлению</t>
  </si>
  <si>
    <t xml:space="preserve">4 поста (2 поста-с функциями мониторинга </t>
  </si>
  <si>
    <t xml:space="preserve">СВН; 2 поста- с функциями </t>
  </si>
  <si>
    <t>патрулирования территории)</t>
  </si>
  <si>
    <t>( в том числе амортизация)</t>
  </si>
  <si>
    <t>Очистка территории от наледи</t>
  </si>
  <si>
    <t>Посыпка песком территории</t>
  </si>
  <si>
    <t>Протирка указателей</t>
  </si>
  <si>
    <t>Очистка урн от мусора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</si>
  <si>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</si>
  <si>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</si>
  <si>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</si>
  <si>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 выкашивание ) газонов</t>
  </si>
  <si>
    <t>Полив газонов, зеленых насаждений</t>
  </si>
  <si>
    <t>Уборка мусора с контейнерных площадок</t>
  </si>
  <si>
    <t xml:space="preserve">Подметание, сдвижка снега на </t>
  </si>
  <si>
    <t>придомовой территории</t>
  </si>
  <si>
    <t>площадки от мусора, наледи</t>
  </si>
  <si>
    <t xml:space="preserve">Уборка контейнерной 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</si>
  <si>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</si>
  <si>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</si>
  <si>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</si>
  <si>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</si>
  <si>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</si>
  <si>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</si>
  <si>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 xml:space="preserve"> ГВС, отопления (пластинч.бойлер)</t>
  </si>
  <si>
    <t xml:space="preserve">12. Обслуживание теплообменников </t>
  </si>
  <si>
    <t xml:space="preserve">                     по многоквартирному дому, расположенному по адресу:  Красный Проспект, 323/7</t>
  </si>
  <si>
    <t>п.4=п.1+п.2-п.3;  п.6=п.2-п.5;  п.7=п.3-п.5;  п.II=п.I+п.7</t>
  </si>
  <si>
    <t>Итого</t>
  </si>
  <si>
    <t xml:space="preserve">                           о деятельности за отчетный период с 01.01.2024. по 31.12.2024г.</t>
  </si>
  <si>
    <t>Стрижка и кронирование кустарников, сбор порубочных остатков</t>
  </si>
  <si>
    <t xml:space="preserve">                           о деятельности за отчетный период с 01.01.2024г. по 31.12.2024г.</t>
  </si>
  <si>
    <t>Остаток д/ср-в на 01.01.2024г.</t>
  </si>
  <si>
    <t>Задолженность на 01.01.2024г.</t>
  </si>
  <si>
    <t>Начислено  с 01.01.2024 по 31.12.2024</t>
  </si>
  <si>
    <t>Оплачено  с  01.01.2024 по 31.12.2024</t>
  </si>
  <si>
    <t>Задолженность на 31.12.2024г.</t>
  </si>
  <si>
    <t>Остаток д/ср-в на 31.12.2024г.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</si>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</sst>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28" xfId="0" applyFont="1" applyBorder="1"/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20" xfId="0" applyFont="1" applyBorder="1"/>
    <xf numFmtId="2" fontId="6" fillId="0" borderId="2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8" fillId="2" borderId="28" xfId="0" applyFont="1" applyFill="1" applyBorder="1"/>
    <xf numFmtId="0" fontId="8" fillId="2" borderId="29" xfId="0" applyFont="1" applyFill="1" applyBorder="1"/>
    <xf numFmtId="0" fontId="5" fillId="2" borderId="4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0" borderId="15" xfId="0" applyFont="1" applyBorder="1"/>
    <xf numFmtId="0" fontId="4" fillId="0" borderId="3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2" xfId="0" applyNumberFormat="1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2" fontId="6" fillId="2" borderId="33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46" xfId="0" applyFont="1" applyBorder="1"/>
    <xf numFmtId="0" fontId="6" fillId="0" borderId="53" xfId="0" applyFont="1" applyBorder="1"/>
    <xf numFmtId="0" fontId="6" fillId="0" borderId="54" xfId="0" applyFont="1" applyBorder="1"/>
    <xf numFmtId="0" fontId="5" fillId="0" borderId="0" xfId="0" applyFont="1" applyAlignment="1">
      <alignment horizontal="left" vertical="center"/>
    </xf>
    <xf numFmtId="0" fontId="6" fillId="0" borderId="10" xfId="0" applyFont="1" applyBorder="1"/>
    <xf numFmtId="0" fontId="6" fillId="0" borderId="4" xfId="0" applyFont="1" applyBorder="1"/>
    <xf numFmtId="0" fontId="6" fillId="0" borderId="27" xfId="0" applyFont="1" applyBorder="1"/>
    <xf numFmtId="0" fontId="6" fillId="0" borderId="9" xfId="0" applyFont="1" applyBorder="1"/>
    <xf numFmtId="0" fontId="6" fillId="0" borderId="22" xfId="0" applyFont="1" applyBorder="1"/>
    <xf numFmtId="2" fontId="6" fillId="0" borderId="10" xfId="0" applyNumberFormat="1" applyFont="1" applyBorder="1"/>
    <xf numFmtId="0" fontId="6" fillId="0" borderId="53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2" fontId="10" fillId="0" borderId="0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2" fontId="10" fillId="0" borderId="0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11" fillId="0" borderId="0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5" fillId="0" borderId="49" xfId="0" applyFont="1" applyBorder="1"/>
    <xf numFmtId="0" fontId="5" fillId="0" borderId="51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/>
    <xf numFmtId="0" fontId="5" fillId="0" borderId="33" xfId="0" applyFont="1" applyBorder="1"/>
    <xf numFmtId="0" fontId="5" fillId="0" borderId="29" xfId="0" applyFont="1" applyBorder="1"/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left"/>
    </xf>
    <xf numFmtId="2" fontId="10" fillId="0" borderId="0" xfId="0" applyNumberFormat="1" applyFont="1"/>
    <xf numFmtId="0" fontId="5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/>
    <xf numFmtId="0" fontId="5" fillId="0" borderId="46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6" fontId="10" fillId="0" borderId="0" xfId="0" applyNumberFormat="1" applyFont="1" applyBorder="1"/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tabSelected="1" workbookViewId="0">
      <selection activeCell="F133" sqref="F133:F135"/>
    </sheetView>
  </sheetViews>
  <sheetFormatPr defaultColWidth="11.5703125" defaultRowHeight="15" x14ac:dyDescent="0.25"/>
  <cols>
    <col min="1" max="1" width="35.5703125" style="114" customWidth="1"/>
    <col min="2" max="2" width="42.85546875" style="114" customWidth="1"/>
    <col min="3" max="3" width="11.85546875" style="114" bestFit="1" customWidth="1"/>
    <col min="4" max="4" width="11.28515625" style="114" customWidth="1"/>
    <col min="5" max="5" width="12.85546875" style="114" customWidth="1"/>
    <col min="6" max="6" width="12.140625" style="114" customWidth="1"/>
    <col min="7" max="7" width="11.7109375" style="114" customWidth="1"/>
    <col min="8" max="8" width="11.42578125" style="114" customWidth="1"/>
    <col min="9" max="9" width="12.7109375" style="114" customWidth="1"/>
    <col min="10" max="10" width="4.42578125" style="114" customWidth="1"/>
    <col min="11" max="11" width="45.28515625" style="114" customWidth="1"/>
    <col min="12" max="12" width="14.85546875" style="114" customWidth="1"/>
    <col min="13" max="14" width="12.140625" style="114" customWidth="1"/>
    <col min="15" max="16" width="11.140625" style="114" customWidth="1"/>
    <col min="17" max="18" width="12.42578125" style="114" customWidth="1"/>
    <col min="19" max="19" width="13.42578125" style="114" customWidth="1"/>
    <col min="20" max="22" width="11.5703125" style="114"/>
    <col min="23" max="23" width="11.85546875" style="114" bestFit="1" customWidth="1"/>
    <col min="24" max="24" width="11.5703125" style="114"/>
    <col min="25" max="25" width="7.28515625" style="114" customWidth="1"/>
    <col min="26" max="28" width="9" style="115" customWidth="1"/>
    <col min="29" max="29" width="14.42578125" style="115" customWidth="1"/>
    <col min="30" max="30" width="11" style="115" customWidth="1"/>
    <col min="31" max="32" width="9" style="115" customWidth="1"/>
    <col min="33" max="38" width="11.5703125" style="115"/>
    <col min="39" max="246" width="11.5703125" style="114"/>
    <col min="247" max="247" width="23.140625" style="114" customWidth="1"/>
    <col min="248" max="248" width="42.85546875" style="114" customWidth="1"/>
    <col min="249" max="249" width="11.5703125" style="114"/>
    <col min="250" max="250" width="11.28515625" style="114" customWidth="1"/>
    <col min="251" max="251" width="12.85546875" style="114" customWidth="1"/>
    <col min="252" max="252" width="12.140625" style="114" customWidth="1"/>
    <col min="253" max="253" width="11.7109375" style="114" customWidth="1"/>
    <col min="254" max="254" width="11.42578125" style="114" customWidth="1"/>
    <col min="255" max="255" width="12.7109375" style="114" customWidth="1"/>
    <col min="256" max="256" width="4.140625" style="114" customWidth="1"/>
    <col min="257" max="257" width="45.28515625" style="114" customWidth="1"/>
    <col min="258" max="258" width="14.85546875" style="114" customWidth="1"/>
    <col min="259" max="259" width="12.28515625" style="114" customWidth="1"/>
    <col min="260" max="261" width="11.140625" style="114" customWidth="1"/>
    <col min="262" max="262" width="12.42578125" style="114" customWidth="1"/>
    <col min="263" max="263" width="11.42578125" style="114" customWidth="1"/>
    <col min="264" max="264" width="13.5703125" style="114" customWidth="1"/>
    <col min="265" max="502" width="11.5703125" style="114"/>
    <col min="503" max="503" width="23.140625" style="114" customWidth="1"/>
    <col min="504" max="504" width="42.85546875" style="114" customWidth="1"/>
    <col min="505" max="505" width="11.5703125" style="114"/>
    <col min="506" max="506" width="11.28515625" style="114" customWidth="1"/>
    <col min="507" max="507" width="12.85546875" style="114" customWidth="1"/>
    <col min="508" max="508" width="12.140625" style="114" customWidth="1"/>
    <col min="509" max="509" width="11.7109375" style="114" customWidth="1"/>
    <col min="510" max="510" width="11.42578125" style="114" customWidth="1"/>
    <col min="511" max="511" width="12.7109375" style="114" customWidth="1"/>
    <col min="512" max="512" width="4.140625" style="114" customWidth="1"/>
    <col min="513" max="513" width="45.28515625" style="114" customWidth="1"/>
    <col min="514" max="514" width="14.85546875" style="114" customWidth="1"/>
    <col min="515" max="515" width="12.28515625" style="114" customWidth="1"/>
    <col min="516" max="517" width="11.140625" style="114" customWidth="1"/>
    <col min="518" max="518" width="12.42578125" style="114" customWidth="1"/>
    <col min="519" max="519" width="11.42578125" style="114" customWidth="1"/>
    <col min="520" max="520" width="13.5703125" style="114" customWidth="1"/>
    <col min="521" max="758" width="11.5703125" style="114"/>
    <col min="759" max="759" width="23.140625" style="114" customWidth="1"/>
    <col min="760" max="760" width="42.85546875" style="114" customWidth="1"/>
    <col min="761" max="761" width="11.5703125" style="114"/>
    <col min="762" max="762" width="11.28515625" style="114" customWidth="1"/>
    <col min="763" max="763" width="12.85546875" style="114" customWidth="1"/>
    <col min="764" max="764" width="12.140625" style="114" customWidth="1"/>
    <col min="765" max="765" width="11.7109375" style="114" customWidth="1"/>
    <col min="766" max="766" width="11.42578125" style="114" customWidth="1"/>
    <col min="767" max="767" width="12.7109375" style="114" customWidth="1"/>
    <col min="768" max="768" width="4.140625" style="114" customWidth="1"/>
    <col min="769" max="769" width="45.28515625" style="114" customWidth="1"/>
    <col min="770" max="770" width="14.85546875" style="114" customWidth="1"/>
    <col min="771" max="771" width="12.28515625" style="114" customWidth="1"/>
    <col min="772" max="773" width="11.140625" style="114" customWidth="1"/>
    <col min="774" max="774" width="12.42578125" style="114" customWidth="1"/>
    <col min="775" max="775" width="11.42578125" style="114" customWidth="1"/>
    <col min="776" max="776" width="13.5703125" style="114" customWidth="1"/>
    <col min="777" max="1014" width="11.5703125" style="114"/>
    <col min="1015" max="1015" width="23.140625" style="114" customWidth="1"/>
    <col min="1016" max="1016" width="42.85546875" style="114" customWidth="1"/>
    <col min="1017" max="1017" width="11.5703125" style="114"/>
    <col min="1018" max="1018" width="11.28515625" style="114" customWidth="1"/>
    <col min="1019" max="1019" width="12.85546875" style="114" customWidth="1"/>
    <col min="1020" max="1020" width="12.140625" style="114" customWidth="1"/>
    <col min="1021" max="1021" width="11.7109375" style="114" customWidth="1"/>
    <col min="1022" max="1022" width="11.42578125" style="114" customWidth="1"/>
    <col min="1023" max="1023" width="12.7109375" style="114" customWidth="1"/>
    <col min="1024" max="1024" width="4.140625" style="114" customWidth="1"/>
    <col min="1025" max="1025" width="45.28515625" style="114" customWidth="1"/>
    <col min="1026" max="1026" width="14.85546875" style="114" customWidth="1"/>
    <col min="1027" max="1027" width="12.28515625" style="114" customWidth="1"/>
    <col min="1028" max="1029" width="11.140625" style="114" customWidth="1"/>
    <col min="1030" max="1030" width="12.42578125" style="114" customWidth="1"/>
    <col min="1031" max="1031" width="11.42578125" style="114" customWidth="1"/>
    <col min="1032" max="1032" width="13.5703125" style="114" customWidth="1"/>
    <col min="1033" max="1270" width="11.5703125" style="114"/>
    <col min="1271" max="1271" width="23.140625" style="114" customWidth="1"/>
    <col min="1272" max="1272" width="42.85546875" style="114" customWidth="1"/>
    <col min="1273" max="1273" width="11.5703125" style="114"/>
    <col min="1274" max="1274" width="11.28515625" style="114" customWidth="1"/>
    <col min="1275" max="1275" width="12.85546875" style="114" customWidth="1"/>
    <col min="1276" max="1276" width="12.140625" style="114" customWidth="1"/>
    <col min="1277" max="1277" width="11.7109375" style="114" customWidth="1"/>
    <col min="1278" max="1278" width="11.42578125" style="114" customWidth="1"/>
    <col min="1279" max="1279" width="12.7109375" style="114" customWidth="1"/>
    <col min="1280" max="1280" width="4.140625" style="114" customWidth="1"/>
    <col min="1281" max="1281" width="45.28515625" style="114" customWidth="1"/>
    <col min="1282" max="1282" width="14.85546875" style="114" customWidth="1"/>
    <col min="1283" max="1283" width="12.28515625" style="114" customWidth="1"/>
    <col min="1284" max="1285" width="11.140625" style="114" customWidth="1"/>
    <col min="1286" max="1286" width="12.42578125" style="114" customWidth="1"/>
    <col min="1287" max="1287" width="11.42578125" style="114" customWidth="1"/>
    <col min="1288" max="1288" width="13.5703125" style="114" customWidth="1"/>
    <col min="1289" max="1526" width="11.5703125" style="114"/>
    <col min="1527" max="1527" width="23.140625" style="114" customWidth="1"/>
    <col min="1528" max="1528" width="42.85546875" style="114" customWidth="1"/>
    <col min="1529" max="1529" width="11.5703125" style="114"/>
    <col min="1530" max="1530" width="11.28515625" style="114" customWidth="1"/>
    <col min="1531" max="1531" width="12.85546875" style="114" customWidth="1"/>
    <col min="1532" max="1532" width="12.140625" style="114" customWidth="1"/>
    <col min="1533" max="1533" width="11.7109375" style="114" customWidth="1"/>
    <col min="1534" max="1534" width="11.42578125" style="114" customWidth="1"/>
    <col min="1535" max="1535" width="12.7109375" style="114" customWidth="1"/>
    <col min="1536" max="1536" width="4.140625" style="114" customWidth="1"/>
    <col min="1537" max="1537" width="45.28515625" style="114" customWidth="1"/>
    <col min="1538" max="1538" width="14.85546875" style="114" customWidth="1"/>
    <col min="1539" max="1539" width="12.28515625" style="114" customWidth="1"/>
    <col min="1540" max="1541" width="11.140625" style="114" customWidth="1"/>
    <col min="1542" max="1542" width="12.42578125" style="114" customWidth="1"/>
    <col min="1543" max="1543" width="11.42578125" style="114" customWidth="1"/>
    <col min="1544" max="1544" width="13.5703125" style="114" customWidth="1"/>
    <col min="1545" max="1782" width="11.5703125" style="114"/>
    <col min="1783" max="1783" width="23.140625" style="114" customWidth="1"/>
    <col min="1784" max="1784" width="42.85546875" style="114" customWidth="1"/>
    <col min="1785" max="1785" width="11.5703125" style="114"/>
    <col min="1786" max="1786" width="11.28515625" style="114" customWidth="1"/>
    <col min="1787" max="1787" width="12.85546875" style="114" customWidth="1"/>
    <col min="1788" max="1788" width="12.140625" style="114" customWidth="1"/>
    <col min="1789" max="1789" width="11.7109375" style="114" customWidth="1"/>
    <col min="1790" max="1790" width="11.42578125" style="114" customWidth="1"/>
    <col min="1791" max="1791" width="12.7109375" style="114" customWidth="1"/>
    <col min="1792" max="1792" width="4.140625" style="114" customWidth="1"/>
    <col min="1793" max="1793" width="45.28515625" style="114" customWidth="1"/>
    <col min="1794" max="1794" width="14.85546875" style="114" customWidth="1"/>
    <col min="1795" max="1795" width="12.28515625" style="114" customWidth="1"/>
    <col min="1796" max="1797" width="11.140625" style="114" customWidth="1"/>
    <col min="1798" max="1798" width="12.42578125" style="114" customWidth="1"/>
    <col min="1799" max="1799" width="11.42578125" style="114" customWidth="1"/>
    <col min="1800" max="1800" width="13.5703125" style="114" customWidth="1"/>
    <col min="1801" max="2038" width="11.5703125" style="114"/>
    <col min="2039" max="2039" width="23.140625" style="114" customWidth="1"/>
    <col min="2040" max="2040" width="42.85546875" style="114" customWidth="1"/>
    <col min="2041" max="2041" width="11.5703125" style="114"/>
    <col min="2042" max="2042" width="11.28515625" style="114" customWidth="1"/>
    <col min="2043" max="2043" width="12.85546875" style="114" customWidth="1"/>
    <col min="2044" max="2044" width="12.140625" style="114" customWidth="1"/>
    <col min="2045" max="2045" width="11.7109375" style="114" customWidth="1"/>
    <col min="2046" max="2046" width="11.42578125" style="114" customWidth="1"/>
    <col min="2047" max="2047" width="12.7109375" style="114" customWidth="1"/>
    <col min="2048" max="2048" width="4.140625" style="114" customWidth="1"/>
    <col min="2049" max="2049" width="45.28515625" style="114" customWidth="1"/>
    <col min="2050" max="2050" width="14.85546875" style="114" customWidth="1"/>
    <col min="2051" max="2051" width="12.28515625" style="114" customWidth="1"/>
    <col min="2052" max="2053" width="11.140625" style="114" customWidth="1"/>
    <col min="2054" max="2054" width="12.42578125" style="114" customWidth="1"/>
    <col min="2055" max="2055" width="11.42578125" style="114" customWidth="1"/>
    <col min="2056" max="2056" width="13.5703125" style="114" customWidth="1"/>
    <col min="2057" max="2294" width="11.5703125" style="114"/>
    <col min="2295" max="2295" width="23.140625" style="114" customWidth="1"/>
    <col min="2296" max="2296" width="42.85546875" style="114" customWidth="1"/>
    <col min="2297" max="2297" width="11.5703125" style="114"/>
    <col min="2298" max="2298" width="11.28515625" style="114" customWidth="1"/>
    <col min="2299" max="2299" width="12.85546875" style="114" customWidth="1"/>
    <col min="2300" max="2300" width="12.140625" style="114" customWidth="1"/>
    <col min="2301" max="2301" width="11.7109375" style="114" customWidth="1"/>
    <col min="2302" max="2302" width="11.42578125" style="114" customWidth="1"/>
    <col min="2303" max="2303" width="12.7109375" style="114" customWidth="1"/>
    <col min="2304" max="2304" width="4.140625" style="114" customWidth="1"/>
    <col min="2305" max="2305" width="45.28515625" style="114" customWidth="1"/>
    <col min="2306" max="2306" width="14.85546875" style="114" customWidth="1"/>
    <col min="2307" max="2307" width="12.28515625" style="114" customWidth="1"/>
    <col min="2308" max="2309" width="11.140625" style="114" customWidth="1"/>
    <col min="2310" max="2310" width="12.42578125" style="114" customWidth="1"/>
    <col min="2311" max="2311" width="11.42578125" style="114" customWidth="1"/>
    <col min="2312" max="2312" width="13.5703125" style="114" customWidth="1"/>
    <col min="2313" max="2550" width="11.5703125" style="114"/>
    <col min="2551" max="2551" width="23.140625" style="114" customWidth="1"/>
    <col min="2552" max="2552" width="42.85546875" style="114" customWidth="1"/>
    <col min="2553" max="2553" width="11.5703125" style="114"/>
    <col min="2554" max="2554" width="11.28515625" style="114" customWidth="1"/>
    <col min="2555" max="2555" width="12.85546875" style="114" customWidth="1"/>
    <col min="2556" max="2556" width="12.140625" style="114" customWidth="1"/>
    <col min="2557" max="2557" width="11.7109375" style="114" customWidth="1"/>
    <col min="2558" max="2558" width="11.42578125" style="114" customWidth="1"/>
    <col min="2559" max="2559" width="12.7109375" style="114" customWidth="1"/>
    <col min="2560" max="2560" width="4.140625" style="114" customWidth="1"/>
    <col min="2561" max="2561" width="45.28515625" style="114" customWidth="1"/>
    <col min="2562" max="2562" width="14.85546875" style="114" customWidth="1"/>
    <col min="2563" max="2563" width="12.28515625" style="114" customWidth="1"/>
    <col min="2564" max="2565" width="11.140625" style="114" customWidth="1"/>
    <col min="2566" max="2566" width="12.42578125" style="114" customWidth="1"/>
    <col min="2567" max="2567" width="11.42578125" style="114" customWidth="1"/>
    <col min="2568" max="2568" width="13.5703125" style="114" customWidth="1"/>
    <col min="2569" max="2806" width="11.5703125" style="114"/>
    <col min="2807" max="2807" width="23.140625" style="114" customWidth="1"/>
    <col min="2808" max="2808" width="42.85546875" style="114" customWidth="1"/>
    <col min="2809" max="2809" width="11.5703125" style="114"/>
    <col min="2810" max="2810" width="11.28515625" style="114" customWidth="1"/>
    <col min="2811" max="2811" width="12.85546875" style="114" customWidth="1"/>
    <col min="2812" max="2812" width="12.140625" style="114" customWidth="1"/>
    <col min="2813" max="2813" width="11.7109375" style="114" customWidth="1"/>
    <col min="2814" max="2814" width="11.42578125" style="114" customWidth="1"/>
    <col min="2815" max="2815" width="12.7109375" style="114" customWidth="1"/>
    <col min="2816" max="2816" width="4.140625" style="114" customWidth="1"/>
    <col min="2817" max="2817" width="45.28515625" style="114" customWidth="1"/>
    <col min="2818" max="2818" width="14.85546875" style="114" customWidth="1"/>
    <col min="2819" max="2819" width="12.28515625" style="114" customWidth="1"/>
    <col min="2820" max="2821" width="11.140625" style="114" customWidth="1"/>
    <col min="2822" max="2822" width="12.42578125" style="114" customWidth="1"/>
    <col min="2823" max="2823" width="11.42578125" style="114" customWidth="1"/>
    <col min="2824" max="2824" width="13.5703125" style="114" customWidth="1"/>
    <col min="2825" max="3062" width="11.5703125" style="114"/>
    <col min="3063" max="3063" width="23.140625" style="114" customWidth="1"/>
    <col min="3064" max="3064" width="42.85546875" style="114" customWidth="1"/>
    <col min="3065" max="3065" width="11.5703125" style="114"/>
    <col min="3066" max="3066" width="11.28515625" style="114" customWidth="1"/>
    <col min="3067" max="3067" width="12.85546875" style="114" customWidth="1"/>
    <col min="3068" max="3068" width="12.140625" style="114" customWidth="1"/>
    <col min="3069" max="3069" width="11.7109375" style="114" customWidth="1"/>
    <col min="3070" max="3070" width="11.42578125" style="114" customWidth="1"/>
    <col min="3071" max="3071" width="12.7109375" style="114" customWidth="1"/>
    <col min="3072" max="3072" width="4.140625" style="114" customWidth="1"/>
    <col min="3073" max="3073" width="45.28515625" style="114" customWidth="1"/>
    <col min="3074" max="3074" width="14.85546875" style="114" customWidth="1"/>
    <col min="3075" max="3075" width="12.28515625" style="114" customWidth="1"/>
    <col min="3076" max="3077" width="11.140625" style="114" customWidth="1"/>
    <col min="3078" max="3078" width="12.42578125" style="114" customWidth="1"/>
    <col min="3079" max="3079" width="11.42578125" style="114" customWidth="1"/>
    <col min="3080" max="3080" width="13.5703125" style="114" customWidth="1"/>
    <col min="3081" max="3318" width="11.5703125" style="114"/>
    <col min="3319" max="3319" width="23.140625" style="114" customWidth="1"/>
    <col min="3320" max="3320" width="42.85546875" style="114" customWidth="1"/>
    <col min="3321" max="3321" width="11.5703125" style="114"/>
    <col min="3322" max="3322" width="11.28515625" style="114" customWidth="1"/>
    <col min="3323" max="3323" width="12.85546875" style="114" customWidth="1"/>
    <col min="3324" max="3324" width="12.140625" style="114" customWidth="1"/>
    <col min="3325" max="3325" width="11.7109375" style="114" customWidth="1"/>
    <col min="3326" max="3326" width="11.42578125" style="114" customWidth="1"/>
    <col min="3327" max="3327" width="12.7109375" style="114" customWidth="1"/>
    <col min="3328" max="3328" width="4.140625" style="114" customWidth="1"/>
    <col min="3329" max="3329" width="45.28515625" style="114" customWidth="1"/>
    <col min="3330" max="3330" width="14.85546875" style="114" customWidth="1"/>
    <col min="3331" max="3331" width="12.28515625" style="114" customWidth="1"/>
    <col min="3332" max="3333" width="11.140625" style="114" customWidth="1"/>
    <col min="3334" max="3334" width="12.42578125" style="114" customWidth="1"/>
    <col min="3335" max="3335" width="11.42578125" style="114" customWidth="1"/>
    <col min="3336" max="3336" width="13.5703125" style="114" customWidth="1"/>
    <col min="3337" max="3574" width="11.5703125" style="114"/>
    <col min="3575" max="3575" width="23.140625" style="114" customWidth="1"/>
    <col min="3576" max="3576" width="42.85546875" style="114" customWidth="1"/>
    <col min="3577" max="3577" width="11.5703125" style="114"/>
    <col min="3578" max="3578" width="11.28515625" style="114" customWidth="1"/>
    <col min="3579" max="3579" width="12.85546875" style="114" customWidth="1"/>
    <col min="3580" max="3580" width="12.140625" style="114" customWidth="1"/>
    <col min="3581" max="3581" width="11.7109375" style="114" customWidth="1"/>
    <col min="3582" max="3582" width="11.42578125" style="114" customWidth="1"/>
    <col min="3583" max="3583" width="12.7109375" style="114" customWidth="1"/>
    <col min="3584" max="3584" width="4.140625" style="114" customWidth="1"/>
    <col min="3585" max="3585" width="45.28515625" style="114" customWidth="1"/>
    <col min="3586" max="3586" width="14.85546875" style="114" customWidth="1"/>
    <col min="3587" max="3587" width="12.28515625" style="114" customWidth="1"/>
    <col min="3588" max="3589" width="11.140625" style="114" customWidth="1"/>
    <col min="3590" max="3590" width="12.42578125" style="114" customWidth="1"/>
    <col min="3591" max="3591" width="11.42578125" style="114" customWidth="1"/>
    <col min="3592" max="3592" width="13.5703125" style="114" customWidth="1"/>
    <col min="3593" max="3830" width="11.5703125" style="114"/>
    <col min="3831" max="3831" width="23.140625" style="114" customWidth="1"/>
    <col min="3832" max="3832" width="42.85546875" style="114" customWidth="1"/>
    <col min="3833" max="3833" width="11.5703125" style="114"/>
    <col min="3834" max="3834" width="11.28515625" style="114" customWidth="1"/>
    <col min="3835" max="3835" width="12.85546875" style="114" customWidth="1"/>
    <col min="3836" max="3836" width="12.140625" style="114" customWidth="1"/>
    <col min="3837" max="3837" width="11.7109375" style="114" customWidth="1"/>
    <col min="3838" max="3838" width="11.42578125" style="114" customWidth="1"/>
    <col min="3839" max="3839" width="12.7109375" style="114" customWidth="1"/>
    <col min="3840" max="3840" width="4.140625" style="114" customWidth="1"/>
    <col min="3841" max="3841" width="45.28515625" style="114" customWidth="1"/>
    <col min="3842" max="3842" width="14.85546875" style="114" customWidth="1"/>
    <col min="3843" max="3843" width="12.28515625" style="114" customWidth="1"/>
    <col min="3844" max="3845" width="11.140625" style="114" customWidth="1"/>
    <col min="3846" max="3846" width="12.42578125" style="114" customWidth="1"/>
    <col min="3847" max="3847" width="11.42578125" style="114" customWidth="1"/>
    <col min="3848" max="3848" width="13.5703125" style="114" customWidth="1"/>
    <col min="3849" max="4086" width="11.5703125" style="114"/>
    <col min="4087" max="4087" width="23.140625" style="114" customWidth="1"/>
    <col min="4088" max="4088" width="42.85546875" style="114" customWidth="1"/>
    <col min="4089" max="4089" width="11.5703125" style="114"/>
    <col min="4090" max="4090" width="11.28515625" style="114" customWidth="1"/>
    <col min="4091" max="4091" width="12.85546875" style="114" customWidth="1"/>
    <col min="4092" max="4092" width="12.140625" style="114" customWidth="1"/>
    <col min="4093" max="4093" width="11.7109375" style="114" customWidth="1"/>
    <col min="4094" max="4094" width="11.42578125" style="114" customWidth="1"/>
    <col min="4095" max="4095" width="12.7109375" style="114" customWidth="1"/>
    <col min="4096" max="4096" width="4.140625" style="114" customWidth="1"/>
    <col min="4097" max="4097" width="45.28515625" style="114" customWidth="1"/>
    <col min="4098" max="4098" width="14.85546875" style="114" customWidth="1"/>
    <col min="4099" max="4099" width="12.28515625" style="114" customWidth="1"/>
    <col min="4100" max="4101" width="11.140625" style="114" customWidth="1"/>
    <col min="4102" max="4102" width="12.42578125" style="114" customWidth="1"/>
    <col min="4103" max="4103" width="11.42578125" style="114" customWidth="1"/>
    <col min="4104" max="4104" width="13.5703125" style="114" customWidth="1"/>
    <col min="4105" max="4342" width="11.5703125" style="114"/>
    <col min="4343" max="4343" width="23.140625" style="114" customWidth="1"/>
    <col min="4344" max="4344" width="42.85546875" style="114" customWidth="1"/>
    <col min="4345" max="4345" width="11.5703125" style="114"/>
    <col min="4346" max="4346" width="11.28515625" style="114" customWidth="1"/>
    <col min="4347" max="4347" width="12.85546875" style="114" customWidth="1"/>
    <col min="4348" max="4348" width="12.140625" style="114" customWidth="1"/>
    <col min="4349" max="4349" width="11.7109375" style="114" customWidth="1"/>
    <col min="4350" max="4350" width="11.42578125" style="114" customWidth="1"/>
    <col min="4351" max="4351" width="12.7109375" style="114" customWidth="1"/>
    <col min="4352" max="4352" width="4.140625" style="114" customWidth="1"/>
    <col min="4353" max="4353" width="45.28515625" style="114" customWidth="1"/>
    <col min="4354" max="4354" width="14.85546875" style="114" customWidth="1"/>
    <col min="4355" max="4355" width="12.28515625" style="114" customWidth="1"/>
    <col min="4356" max="4357" width="11.140625" style="114" customWidth="1"/>
    <col min="4358" max="4358" width="12.42578125" style="114" customWidth="1"/>
    <col min="4359" max="4359" width="11.42578125" style="114" customWidth="1"/>
    <col min="4360" max="4360" width="13.5703125" style="114" customWidth="1"/>
    <col min="4361" max="4598" width="11.5703125" style="114"/>
    <col min="4599" max="4599" width="23.140625" style="114" customWidth="1"/>
    <col min="4600" max="4600" width="42.85546875" style="114" customWidth="1"/>
    <col min="4601" max="4601" width="11.5703125" style="114"/>
    <col min="4602" max="4602" width="11.28515625" style="114" customWidth="1"/>
    <col min="4603" max="4603" width="12.85546875" style="114" customWidth="1"/>
    <col min="4604" max="4604" width="12.140625" style="114" customWidth="1"/>
    <col min="4605" max="4605" width="11.7109375" style="114" customWidth="1"/>
    <col min="4606" max="4606" width="11.42578125" style="114" customWidth="1"/>
    <col min="4607" max="4607" width="12.7109375" style="114" customWidth="1"/>
    <col min="4608" max="4608" width="4.140625" style="114" customWidth="1"/>
    <col min="4609" max="4609" width="45.28515625" style="114" customWidth="1"/>
    <col min="4610" max="4610" width="14.85546875" style="114" customWidth="1"/>
    <col min="4611" max="4611" width="12.28515625" style="114" customWidth="1"/>
    <col min="4612" max="4613" width="11.140625" style="114" customWidth="1"/>
    <col min="4614" max="4614" width="12.42578125" style="114" customWidth="1"/>
    <col min="4615" max="4615" width="11.42578125" style="114" customWidth="1"/>
    <col min="4616" max="4616" width="13.5703125" style="114" customWidth="1"/>
    <col min="4617" max="4854" width="11.5703125" style="114"/>
    <col min="4855" max="4855" width="23.140625" style="114" customWidth="1"/>
    <col min="4856" max="4856" width="42.85546875" style="114" customWidth="1"/>
    <col min="4857" max="4857" width="11.5703125" style="114"/>
    <col min="4858" max="4858" width="11.28515625" style="114" customWidth="1"/>
    <col min="4859" max="4859" width="12.85546875" style="114" customWidth="1"/>
    <col min="4860" max="4860" width="12.140625" style="114" customWidth="1"/>
    <col min="4861" max="4861" width="11.7109375" style="114" customWidth="1"/>
    <col min="4862" max="4862" width="11.42578125" style="114" customWidth="1"/>
    <col min="4863" max="4863" width="12.7109375" style="114" customWidth="1"/>
    <col min="4864" max="4864" width="4.140625" style="114" customWidth="1"/>
    <col min="4865" max="4865" width="45.28515625" style="114" customWidth="1"/>
    <col min="4866" max="4866" width="14.85546875" style="114" customWidth="1"/>
    <col min="4867" max="4867" width="12.28515625" style="114" customWidth="1"/>
    <col min="4868" max="4869" width="11.140625" style="114" customWidth="1"/>
    <col min="4870" max="4870" width="12.42578125" style="114" customWidth="1"/>
    <col min="4871" max="4871" width="11.42578125" style="114" customWidth="1"/>
    <col min="4872" max="4872" width="13.5703125" style="114" customWidth="1"/>
    <col min="4873" max="5110" width="11.5703125" style="114"/>
    <col min="5111" max="5111" width="23.140625" style="114" customWidth="1"/>
    <col min="5112" max="5112" width="42.85546875" style="114" customWidth="1"/>
    <col min="5113" max="5113" width="11.5703125" style="114"/>
    <col min="5114" max="5114" width="11.28515625" style="114" customWidth="1"/>
    <col min="5115" max="5115" width="12.85546875" style="114" customWidth="1"/>
    <col min="5116" max="5116" width="12.140625" style="114" customWidth="1"/>
    <col min="5117" max="5117" width="11.7109375" style="114" customWidth="1"/>
    <col min="5118" max="5118" width="11.42578125" style="114" customWidth="1"/>
    <col min="5119" max="5119" width="12.7109375" style="114" customWidth="1"/>
    <col min="5120" max="5120" width="4.140625" style="114" customWidth="1"/>
    <col min="5121" max="5121" width="45.28515625" style="114" customWidth="1"/>
    <col min="5122" max="5122" width="14.85546875" style="114" customWidth="1"/>
    <col min="5123" max="5123" width="12.28515625" style="114" customWidth="1"/>
    <col min="5124" max="5125" width="11.140625" style="114" customWidth="1"/>
    <col min="5126" max="5126" width="12.42578125" style="114" customWidth="1"/>
    <col min="5127" max="5127" width="11.42578125" style="114" customWidth="1"/>
    <col min="5128" max="5128" width="13.5703125" style="114" customWidth="1"/>
    <col min="5129" max="5366" width="11.5703125" style="114"/>
    <col min="5367" max="5367" width="23.140625" style="114" customWidth="1"/>
    <col min="5368" max="5368" width="42.85546875" style="114" customWidth="1"/>
    <col min="5369" max="5369" width="11.5703125" style="114"/>
    <col min="5370" max="5370" width="11.28515625" style="114" customWidth="1"/>
    <col min="5371" max="5371" width="12.85546875" style="114" customWidth="1"/>
    <col min="5372" max="5372" width="12.140625" style="114" customWidth="1"/>
    <col min="5373" max="5373" width="11.7109375" style="114" customWidth="1"/>
    <col min="5374" max="5374" width="11.42578125" style="114" customWidth="1"/>
    <col min="5375" max="5375" width="12.7109375" style="114" customWidth="1"/>
    <col min="5376" max="5376" width="4.140625" style="114" customWidth="1"/>
    <col min="5377" max="5377" width="45.28515625" style="114" customWidth="1"/>
    <col min="5378" max="5378" width="14.85546875" style="114" customWidth="1"/>
    <col min="5379" max="5379" width="12.28515625" style="114" customWidth="1"/>
    <col min="5380" max="5381" width="11.140625" style="114" customWidth="1"/>
    <col min="5382" max="5382" width="12.42578125" style="114" customWidth="1"/>
    <col min="5383" max="5383" width="11.42578125" style="114" customWidth="1"/>
    <col min="5384" max="5384" width="13.5703125" style="114" customWidth="1"/>
    <col min="5385" max="5622" width="11.5703125" style="114"/>
    <col min="5623" max="5623" width="23.140625" style="114" customWidth="1"/>
    <col min="5624" max="5624" width="42.85546875" style="114" customWidth="1"/>
    <col min="5625" max="5625" width="11.5703125" style="114"/>
    <col min="5626" max="5626" width="11.28515625" style="114" customWidth="1"/>
    <col min="5627" max="5627" width="12.85546875" style="114" customWidth="1"/>
    <col min="5628" max="5628" width="12.140625" style="114" customWidth="1"/>
    <col min="5629" max="5629" width="11.7109375" style="114" customWidth="1"/>
    <col min="5630" max="5630" width="11.42578125" style="114" customWidth="1"/>
    <col min="5631" max="5631" width="12.7109375" style="114" customWidth="1"/>
    <col min="5632" max="5632" width="4.140625" style="114" customWidth="1"/>
    <col min="5633" max="5633" width="45.28515625" style="114" customWidth="1"/>
    <col min="5634" max="5634" width="14.85546875" style="114" customWidth="1"/>
    <col min="5635" max="5635" width="12.28515625" style="114" customWidth="1"/>
    <col min="5636" max="5637" width="11.140625" style="114" customWidth="1"/>
    <col min="5638" max="5638" width="12.42578125" style="114" customWidth="1"/>
    <col min="5639" max="5639" width="11.42578125" style="114" customWidth="1"/>
    <col min="5640" max="5640" width="13.5703125" style="114" customWidth="1"/>
    <col min="5641" max="5878" width="11.5703125" style="114"/>
    <col min="5879" max="5879" width="23.140625" style="114" customWidth="1"/>
    <col min="5880" max="5880" width="42.85546875" style="114" customWidth="1"/>
    <col min="5881" max="5881" width="11.5703125" style="114"/>
    <col min="5882" max="5882" width="11.28515625" style="114" customWidth="1"/>
    <col min="5883" max="5883" width="12.85546875" style="114" customWidth="1"/>
    <col min="5884" max="5884" width="12.140625" style="114" customWidth="1"/>
    <col min="5885" max="5885" width="11.7109375" style="114" customWidth="1"/>
    <col min="5886" max="5886" width="11.42578125" style="114" customWidth="1"/>
    <col min="5887" max="5887" width="12.7109375" style="114" customWidth="1"/>
    <col min="5888" max="5888" width="4.140625" style="114" customWidth="1"/>
    <col min="5889" max="5889" width="45.28515625" style="114" customWidth="1"/>
    <col min="5890" max="5890" width="14.85546875" style="114" customWidth="1"/>
    <col min="5891" max="5891" width="12.28515625" style="114" customWidth="1"/>
    <col min="5892" max="5893" width="11.140625" style="114" customWidth="1"/>
    <col min="5894" max="5894" width="12.42578125" style="114" customWidth="1"/>
    <col min="5895" max="5895" width="11.42578125" style="114" customWidth="1"/>
    <col min="5896" max="5896" width="13.5703125" style="114" customWidth="1"/>
    <col min="5897" max="6134" width="11.5703125" style="114"/>
    <col min="6135" max="6135" width="23.140625" style="114" customWidth="1"/>
    <col min="6136" max="6136" width="42.85546875" style="114" customWidth="1"/>
    <col min="6137" max="6137" width="11.5703125" style="114"/>
    <col min="6138" max="6138" width="11.28515625" style="114" customWidth="1"/>
    <col min="6139" max="6139" width="12.85546875" style="114" customWidth="1"/>
    <col min="6140" max="6140" width="12.140625" style="114" customWidth="1"/>
    <col min="6141" max="6141" width="11.7109375" style="114" customWidth="1"/>
    <col min="6142" max="6142" width="11.42578125" style="114" customWidth="1"/>
    <col min="6143" max="6143" width="12.7109375" style="114" customWidth="1"/>
    <col min="6144" max="6144" width="4.140625" style="114" customWidth="1"/>
    <col min="6145" max="6145" width="45.28515625" style="114" customWidth="1"/>
    <col min="6146" max="6146" width="14.85546875" style="114" customWidth="1"/>
    <col min="6147" max="6147" width="12.28515625" style="114" customWidth="1"/>
    <col min="6148" max="6149" width="11.140625" style="114" customWidth="1"/>
    <col min="6150" max="6150" width="12.42578125" style="114" customWidth="1"/>
    <col min="6151" max="6151" width="11.42578125" style="114" customWidth="1"/>
    <col min="6152" max="6152" width="13.5703125" style="114" customWidth="1"/>
    <col min="6153" max="6390" width="11.5703125" style="114"/>
    <col min="6391" max="6391" width="23.140625" style="114" customWidth="1"/>
    <col min="6392" max="6392" width="42.85546875" style="114" customWidth="1"/>
    <col min="6393" max="6393" width="11.5703125" style="114"/>
    <col min="6394" max="6394" width="11.28515625" style="114" customWidth="1"/>
    <col min="6395" max="6395" width="12.85546875" style="114" customWidth="1"/>
    <col min="6396" max="6396" width="12.140625" style="114" customWidth="1"/>
    <col min="6397" max="6397" width="11.7109375" style="114" customWidth="1"/>
    <col min="6398" max="6398" width="11.42578125" style="114" customWidth="1"/>
    <col min="6399" max="6399" width="12.7109375" style="114" customWidth="1"/>
    <col min="6400" max="6400" width="4.140625" style="114" customWidth="1"/>
    <col min="6401" max="6401" width="45.28515625" style="114" customWidth="1"/>
    <col min="6402" max="6402" width="14.85546875" style="114" customWidth="1"/>
    <col min="6403" max="6403" width="12.28515625" style="114" customWidth="1"/>
    <col min="6404" max="6405" width="11.140625" style="114" customWidth="1"/>
    <col min="6406" max="6406" width="12.42578125" style="114" customWidth="1"/>
    <col min="6407" max="6407" width="11.42578125" style="114" customWidth="1"/>
    <col min="6408" max="6408" width="13.5703125" style="114" customWidth="1"/>
    <col min="6409" max="6646" width="11.5703125" style="114"/>
    <col min="6647" max="6647" width="23.140625" style="114" customWidth="1"/>
    <col min="6648" max="6648" width="42.85546875" style="114" customWidth="1"/>
    <col min="6649" max="6649" width="11.5703125" style="114"/>
    <col min="6650" max="6650" width="11.28515625" style="114" customWidth="1"/>
    <col min="6651" max="6651" width="12.85546875" style="114" customWidth="1"/>
    <col min="6652" max="6652" width="12.140625" style="114" customWidth="1"/>
    <col min="6653" max="6653" width="11.7109375" style="114" customWidth="1"/>
    <col min="6654" max="6654" width="11.42578125" style="114" customWidth="1"/>
    <col min="6655" max="6655" width="12.7109375" style="114" customWidth="1"/>
    <col min="6656" max="6656" width="4.140625" style="114" customWidth="1"/>
    <col min="6657" max="6657" width="45.28515625" style="114" customWidth="1"/>
    <col min="6658" max="6658" width="14.85546875" style="114" customWidth="1"/>
    <col min="6659" max="6659" width="12.28515625" style="114" customWidth="1"/>
    <col min="6660" max="6661" width="11.140625" style="114" customWidth="1"/>
    <col min="6662" max="6662" width="12.42578125" style="114" customWidth="1"/>
    <col min="6663" max="6663" width="11.42578125" style="114" customWidth="1"/>
    <col min="6664" max="6664" width="13.5703125" style="114" customWidth="1"/>
    <col min="6665" max="6902" width="11.5703125" style="114"/>
    <col min="6903" max="6903" width="23.140625" style="114" customWidth="1"/>
    <col min="6904" max="6904" width="42.85546875" style="114" customWidth="1"/>
    <col min="6905" max="6905" width="11.5703125" style="114"/>
    <col min="6906" max="6906" width="11.28515625" style="114" customWidth="1"/>
    <col min="6907" max="6907" width="12.85546875" style="114" customWidth="1"/>
    <col min="6908" max="6908" width="12.140625" style="114" customWidth="1"/>
    <col min="6909" max="6909" width="11.7109375" style="114" customWidth="1"/>
    <col min="6910" max="6910" width="11.42578125" style="114" customWidth="1"/>
    <col min="6911" max="6911" width="12.7109375" style="114" customWidth="1"/>
    <col min="6912" max="6912" width="4.140625" style="114" customWidth="1"/>
    <col min="6913" max="6913" width="45.28515625" style="114" customWidth="1"/>
    <col min="6914" max="6914" width="14.85546875" style="114" customWidth="1"/>
    <col min="6915" max="6915" width="12.28515625" style="114" customWidth="1"/>
    <col min="6916" max="6917" width="11.140625" style="114" customWidth="1"/>
    <col min="6918" max="6918" width="12.42578125" style="114" customWidth="1"/>
    <col min="6919" max="6919" width="11.42578125" style="114" customWidth="1"/>
    <col min="6920" max="6920" width="13.5703125" style="114" customWidth="1"/>
    <col min="6921" max="7158" width="11.5703125" style="114"/>
    <col min="7159" max="7159" width="23.140625" style="114" customWidth="1"/>
    <col min="7160" max="7160" width="42.85546875" style="114" customWidth="1"/>
    <col min="7161" max="7161" width="11.5703125" style="114"/>
    <col min="7162" max="7162" width="11.28515625" style="114" customWidth="1"/>
    <col min="7163" max="7163" width="12.85546875" style="114" customWidth="1"/>
    <col min="7164" max="7164" width="12.140625" style="114" customWidth="1"/>
    <col min="7165" max="7165" width="11.7109375" style="114" customWidth="1"/>
    <col min="7166" max="7166" width="11.42578125" style="114" customWidth="1"/>
    <col min="7167" max="7167" width="12.7109375" style="114" customWidth="1"/>
    <col min="7168" max="7168" width="4.140625" style="114" customWidth="1"/>
    <col min="7169" max="7169" width="45.28515625" style="114" customWidth="1"/>
    <col min="7170" max="7170" width="14.85546875" style="114" customWidth="1"/>
    <col min="7171" max="7171" width="12.28515625" style="114" customWidth="1"/>
    <col min="7172" max="7173" width="11.140625" style="114" customWidth="1"/>
    <col min="7174" max="7174" width="12.42578125" style="114" customWidth="1"/>
    <col min="7175" max="7175" width="11.42578125" style="114" customWidth="1"/>
    <col min="7176" max="7176" width="13.5703125" style="114" customWidth="1"/>
    <col min="7177" max="7414" width="11.5703125" style="114"/>
    <col min="7415" max="7415" width="23.140625" style="114" customWidth="1"/>
    <col min="7416" max="7416" width="42.85546875" style="114" customWidth="1"/>
    <col min="7417" max="7417" width="11.5703125" style="114"/>
    <col min="7418" max="7418" width="11.28515625" style="114" customWidth="1"/>
    <col min="7419" max="7419" width="12.85546875" style="114" customWidth="1"/>
    <col min="7420" max="7420" width="12.140625" style="114" customWidth="1"/>
    <col min="7421" max="7421" width="11.7109375" style="114" customWidth="1"/>
    <col min="7422" max="7422" width="11.42578125" style="114" customWidth="1"/>
    <col min="7423" max="7423" width="12.7109375" style="114" customWidth="1"/>
    <col min="7424" max="7424" width="4.140625" style="114" customWidth="1"/>
    <col min="7425" max="7425" width="45.28515625" style="114" customWidth="1"/>
    <col min="7426" max="7426" width="14.85546875" style="114" customWidth="1"/>
    <col min="7427" max="7427" width="12.28515625" style="114" customWidth="1"/>
    <col min="7428" max="7429" width="11.140625" style="114" customWidth="1"/>
    <col min="7430" max="7430" width="12.42578125" style="114" customWidth="1"/>
    <col min="7431" max="7431" width="11.42578125" style="114" customWidth="1"/>
    <col min="7432" max="7432" width="13.5703125" style="114" customWidth="1"/>
    <col min="7433" max="7670" width="11.5703125" style="114"/>
    <col min="7671" max="7671" width="23.140625" style="114" customWidth="1"/>
    <col min="7672" max="7672" width="42.85546875" style="114" customWidth="1"/>
    <col min="7673" max="7673" width="11.5703125" style="114"/>
    <col min="7674" max="7674" width="11.28515625" style="114" customWidth="1"/>
    <col min="7675" max="7675" width="12.85546875" style="114" customWidth="1"/>
    <col min="7676" max="7676" width="12.140625" style="114" customWidth="1"/>
    <col min="7677" max="7677" width="11.7109375" style="114" customWidth="1"/>
    <col min="7678" max="7678" width="11.42578125" style="114" customWidth="1"/>
    <col min="7679" max="7679" width="12.7109375" style="114" customWidth="1"/>
    <col min="7680" max="7680" width="4.140625" style="114" customWidth="1"/>
    <col min="7681" max="7681" width="45.28515625" style="114" customWidth="1"/>
    <col min="7682" max="7682" width="14.85546875" style="114" customWidth="1"/>
    <col min="7683" max="7683" width="12.28515625" style="114" customWidth="1"/>
    <col min="7684" max="7685" width="11.140625" style="114" customWidth="1"/>
    <col min="7686" max="7686" width="12.42578125" style="114" customWidth="1"/>
    <col min="7687" max="7687" width="11.42578125" style="114" customWidth="1"/>
    <col min="7688" max="7688" width="13.5703125" style="114" customWidth="1"/>
    <col min="7689" max="7926" width="11.5703125" style="114"/>
    <col min="7927" max="7927" width="23.140625" style="114" customWidth="1"/>
    <col min="7928" max="7928" width="42.85546875" style="114" customWidth="1"/>
    <col min="7929" max="7929" width="11.5703125" style="114"/>
    <col min="7930" max="7930" width="11.28515625" style="114" customWidth="1"/>
    <col min="7931" max="7931" width="12.85546875" style="114" customWidth="1"/>
    <col min="7932" max="7932" width="12.140625" style="114" customWidth="1"/>
    <col min="7933" max="7933" width="11.7109375" style="114" customWidth="1"/>
    <col min="7934" max="7934" width="11.42578125" style="114" customWidth="1"/>
    <col min="7935" max="7935" width="12.7109375" style="114" customWidth="1"/>
    <col min="7936" max="7936" width="4.140625" style="114" customWidth="1"/>
    <col min="7937" max="7937" width="45.28515625" style="114" customWidth="1"/>
    <col min="7938" max="7938" width="14.85546875" style="114" customWidth="1"/>
    <col min="7939" max="7939" width="12.28515625" style="114" customWidth="1"/>
    <col min="7940" max="7941" width="11.140625" style="114" customWidth="1"/>
    <col min="7942" max="7942" width="12.42578125" style="114" customWidth="1"/>
    <col min="7943" max="7943" width="11.42578125" style="114" customWidth="1"/>
    <col min="7944" max="7944" width="13.5703125" style="114" customWidth="1"/>
    <col min="7945" max="8182" width="11.5703125" style="114"/>
    <col min="8183" max="8183" width="23.140625" style="114" customWidth="1"/>
    <col min="8184" max="8184" width="42.85546875" style="114" customWidth="1"/>
    <col min="8185" max="8185" width="11.5703125" style="114"/>
    <col min="8186" max="8186" width="11.28515625" style="114" customWidth="1"/>
    <col min="8187" max="8187" width="12.85546875" style="114" customWidth="1"/>
    <col min="8188" max="8188" width="12.140625" style="114" customWidth="1"/>
    <col min="8189" max="8189" width="11.7109375" style="114" customWidth="1"/>
    <col min="8190" max="8190" width="11.42578125" style="114" customWidth="1"/>
    <col min="8191" max="8191" width="12.7109375" style="114" customWidth="1"/>
    <col min="8192" max="8192" width="4.140625" style="114" customWidth="1"/>
    <col min="8193" max="8193" width="45.28515625" style="114" customWidth="1"/>
    <col min="8194" max="8194" width="14.85546875" style="114" customWidth="1"/>
    <col min="8195" max="8195" width="12.28515625" style="114" customWidth="1"/>
    <col min="8196" max="8197" width="11.140625" style="114" customWidth="1"/>
    <col min="8198" max="8198" width="12.42578125" style="114" customWidth="1"/>
    <col min="8199" max="8199" width="11.42578125" style="114" customWidth="1"/>
    <col min="8200" max="8200" width="13.5703125" style="114" customWidth="1"/>
    <col min="8201" max="8438" width="11.5703125" style="114"/>
    <col min="8439" max="8439" width="23.140625" style="114" customWidth="1"/>
    <col min="8440" max="8440" width="42.85546875" style="114" customWidth="1"/>
    <col min="8441" max="8441" width="11.5703125" style="114"/>
    <col min="8442" max="8442" width="11.28515625" style="114" customWidth="1"/>
    <col min="8443" max="8443" width="12.85546875" style="114" customWidth="1"/>
    <col min="8444" max="8444" width="12.140625" style="114" customWidth="1"/>
    <col min="8445" max="8445" width="11.7109375" style="114" customWidth="1"/>
    <col min="8446" max="8446" width="11.42578125" style="114" customWidth="1"/>
    <col min="8447" max="8447" width="12.7109375" style="114" customWidth="1"/>
    <col min="8448" max="8448" width="4.140625" style="114" customWidth="1"/>
    <col min="8449" max="8449" width="45.28515625" style="114" customWidth="1"/>
    <col min="8450" max="8450" width="14.85546875" style="114" customWidth="1"/>
    <col min="8451" max="8451" width="12.28515625" style="114" customWidth="1"/>
    <col min="8452" max="8453" width="11.140625" style="114" customWidth="1"/>
    <col min="8454" max="8454" width="12.42578125" style="114" customWidth="1"/>
    <col min="8455" max="8455" width="11.42578125" style="114" customWidth="1"/>
    <col min="8456" max="8456" width="13.5703125" style="114" customWidth="1"/>
    <col min="8457" max="8694" width="11.5703125" style="114"/>
    <col min="8695" max="8695" width="23.140625" style="114" customWidth="1"/>
    <col min="8696" max="8696" width="42.85546875" style="114" customWidth="1"/>
    <col min="8697" max="8697" width="11.5703125" style="114"/>
    <col min="8698" max="8698" width="11.28515625" style="114" customWidth="1"/>
    <col min="8699" max="8699" width="12.85546875" style="114" customWidth="1"/>
    <col min="8700" max="8700" width="12.140625" style="114" customWidth="1"/>
    <col min="8701" max="8701" width="11.7109375" style="114" customWidth="1"/>
    <col min="8702" max="8702" width="11.42578125" style="114" customWidth="1"/>
    <col min="8703" max="8703" width="12.7109375" style="114" customWidth="1"/>
    <col min="8704" max="8704" width="4.140625" style="114" customWidth="1"/>
    <col min="8705" max="8705" width="45.28515625" style="114" customWidth="1"/>
    <col min="8706" max="8706" width="14.85546875" style="114" customWidth="1"/>
    <col min="8707" max="8707" width="12.28515625" style="114" customWidth="1"/>
    <col min="8708" max="8709" width="11.140625" style="114" customWidth="1"/>
    <col min="8710" max="8710" width="12.42578125" style="114" customWidth="1"/>
    <col min="8711" max="8711" width="11.42578125" style="114" customWidth="1"/>
    <col min="8712" max="8712" width="13.5703125" style="114" customWidth="1"/>
    <col min="8713" max="8950" width="11.5703125" style="114"/>
    <col min="8951" max="8951" width="23.140625" style="114" customWidth="1"/>
    <col min="8952" max="8952" width="42.85546875" style="114" customWidth="1"/>
    <col min="8953" max="8953" width="11.5703125" style="114"/>
    <col min="8954" max="8954" width="11.28515625" style="114" customWidth="1"/>
    <col min="8955" max="8955" width="12.85546875" style="114" customWidth="1"/>
    <col min="8956" max="8956" width="12.140625" style="114" customWidth="1"/>
    <col min="8957" max="8957" width="11.7109375" style="114" customWidth="1"/>
    <col min="8958" max="8958" width="11.42578125" style="114" customWidth="1"/>
    <col min="8959" max="8959" width="12.7109375" style="114" customWidth="1"/>
    <col min="8960" max="8960" width="4.140625" style="114" customWidth="1"/>
    <col min="8961" max="8961" width="45.28515625" style="114" customWidth="1"/>
    <col min="8962" max="8962" width="14.85546875" style="114" customWidth="1"/>
    <col min="8963" max="8963" width="12.28515625" style="114" customWidth="1"/>
    <col min="8964" max="8965" width="11.140625" style="114" customWidth="1"/>
    <col min="8966" max="8966" width="12.42578125" style="114" customWidth="1"/>
    <col min="8967" max="8967" width="11.42578125" style="114" customWidth="1"/>
    <col min="8968" max="8968" width="13.5703125" style="114" customWidth="1"/>
    <col min="8969" max="9206" width="11.5703125" style="114"/>
    <col min="9207" max="9207" width="23.140625" style="114" customWidth="1"/>
    <col min="9208" max="9208" width="42.85546875" style="114" customWidth="1"/>
    <col min="9209" max="9209" width="11.5703125" style="114"/>
    <col min="9210" max="9210" width="11.28515625" style="114" customWidth="1"/>
    <col min="9211" max="9211" width="12.85546875" style="114" customWidth="1"/>
    <col min="9212" max="9212" width="12.140625" style="114" customWidth="1"/>
    <col min="9213" max="9213" width="11.7109375" style="114" customWidth="1"/>
    <col min="9214" max="9214" width="11.42578125" style="114" customWidth="1"/>
    <col min="9215" max="9215" width="12.7109375" style="114" customWidth="1"/>
    <col min="9216" max="9216" width="4.140625" style="114" customWidth="1"/>
    <col min="9217" max="9217" width="45.28515625" style="114" customWidth="1"/>
    <col min="9218" max="9218" width="14.85546875" style="114" customWidth="1"/>
    <col min="9219" max="9219" width="12.28515625" style="114" customWidth="1"/>
    <col min="9220" max="9221" width="11.140625" style="114" customWidth="1"/>
    <col min="9222" max="9222" width="12.42578125" style="114" customWidth="1"/>
    <col min="9223" max="9223" width="11.42578125" style="114" customWidth="1"/>
    <col min="9224" max="9224" width="13.5703125" style="114" customWidth="1"/>
    <col min="9225" max="9462" width="11.5703125" style="114"/>
    <col min="9463" max="9463" width="23.140625" style="114" customWidth="1"/>
    <col min="9464" max="9464" width="42.85546875" style="114" customWidth="1"/>
    <col min="9465" max="9465" width="11.5703125" style="114"/>
    <col min="9466" max="9466" width="11.28515625" style="114" customWidth="1"/>
    <col min="9467" max="9467" width="12.85546875" style="114" customWidth="1"/>
    <col min="9468" max="9468" width="12.140625" style="114" customWidth="1"/>
    <col min="9469" max="9469" width="11.7109375" style="114" customWidth="1"/>
    <col min="9470" max="9470" width="11.42578125" style="114" customWidth="1"/>
    <col min="9471" max="9471" width="12.7109375" style="114" customWidth="1"/>
    <col min="9472" max="9472" width="4.140625" style="114" customWidth="1"/>
    <col min="9473" max="9473" width="45.28515625" style="114" customWidth="1"/>
    <col min="9474" max="9474" width="14.85546875" style="114" customWidth="1"/>
    <col min="9475" max="9475" width="12.28515625" style="114" customWidth="1"/>
    <col min="9476" max="9477" width="11.140625" style="114" customWidth="1"/>
    <col min="9478" max="9478" width="12.42578125" style="114" customWidth="1"/>
    <col min="9479" max="9479" width="11.42578125" style="114" customWidth="1"/>
    <col min="9480" max="9480" width="13.5703125" style="114" customWidth="1"/>
    <col min="9481" max="9718" width="11.5703125" style="114"/>
    <col min="9719" max="9719" width="23.140625" style="114" customWidth="1"/>
    <col min="9720" max="9720" width="42.85546875" style="114" customWidth="1"/>
    <col min="9721" max="9721" width="11.5703125" style="114"/>
    <col min="9722" max="9722" width="11.28515625" style="114" customWidth="1"/>
    <col min="9723" max="9723" width="12.85546875" style="114" customWidth="1"/>
    <col min="9724" max="9724" width="12.140625" style="114" customWidth="1"/>
    <col min="9725" max="9725" width="11.7109375" style="114" customWidth="1"/>
    <col min="9726" max="9726" width="11.42578125" style="114" customWidth="1"/>
    <col min="9727" max="9727" width="12.7109375" style="114" customWidth="1"/>
    <col min="9728" max="9728" width="4.140625" style="114" customWidth="1"/>
    <col min="9729" max="9729" width="45.28515625" style="114" customWidth="1"/>
    <col min="9730" max="9730" width="14.85546875" style="114" customWidth="1"/>
    <col min="9731" max="9731" width="12.28515625" style="114" customWidth="1"/>
    <col min="9732" max="9733" width="11.140625" style="114" customWidth="1"/>
    <col min="9734" max="9734" width="12.42578125" style="114" customWidth="1"/>
    <col min="9735" max="9735" width="11.42578125" style="114" customWidth="1"/>
    <col min="9736" max="9736" width="13.5703125" style="114" customWidth="1"/>
    <col min="9737" max="9974" width="11.5703125" style="114"/>
    <col min="9975" max="9975" width="23.140625" style="114" customWidth="1"/>
    <col min="9976" max="9976" width="42.85546875" style="114" customWidth="1"/>
    <col min="9977" max="9977" width="11.5703125" style="114"/>
    <col min="9978" max="9978" width="11.28515625" style="114" customWidth="1"/>
    <col min="9979" max="9979" width="12.85546875" style="114" customWidth="1"/>
    <col min="9980" max="9980" width="12.140625" style="114" customWidth="1"/>
    <col min="9981" max="9981" width="11.7109375" style="114" customWidth="1"/>
    <col min="9982" max="9982" width="11.42578125" style="114" customWidth="1"/>
    <col min="9983" max="9983" width="12.7109375" style="114" customWidth="1"/>
    <col min="9984" max="9984" width="4.140625" style="114" customWidth="1"/>
    <col min="9985" max="9985" width="45.28515625" style="114" customWidth="1"/>
    <col min="9986" max="9986" width="14.85546875" style="114" customWidth="1"/>
    <col min="9987" max="9987" width="12.28515625" style="114" customWidth="1"/>
    <col min="9988" max="9989" width="11.140625" style="114" customWidth="1"/>
    <col min="9990" max="9990" width="12.42578125" style="114" customWidth="1"/>
    <col min="9991" max="9991" width="11.42578125" style="114" customWidth="1"/>
    <col min="9992" max="9992" width="13.5703125" style="114" customWidth="1"/>
    <col min="9993" max="10230" width="11.5703125" style="114"/>
    <col min="10231" max="10231" width="23.140625" style="114" customWidth="1"/>
    <col min="10232" max="10232" width="42.85546875" style="114" customWidth="1"/>
    <col min="10233" max="10233" width="11.5703125" style="114"/>
    <col min="10234" max="10234" width="11.28515625" style="114" customWidth="1"/>
    <col min="10235" max="10235" width="12.85546875" style="114" customWidth="1"/>
    <col min="10236" max="10236" width="12.140625" style="114" customWidth="1"/>
    <col min="10237" max="10237" width="11.7109375" style="114" customWidth="1"/>
    <col min="10238" max="10238" width="11.42578125" style="114" customWidth="1"/>
    <col min="10239" max="10239" width="12.7109375" style="114" customWidth="1"/>
    <col min="10240" max="10240" width="4.140625" style="114" customWidth="1"/>
    <col min="10241" max="10241" width="45.28515625" style="114" customWidth="1"/>
    <col min="10242" max="10242" width="14.85546875" style="114" customWidth="1"/>
    <col min="10243" max="10243" width="12.28515625" style="114" customWidth="1"/>
    <col min="10244" max="10245" width="11.140625" style="114" customWidth="1"/>
    <col min="10246" max="10246" width="12.42578125" style="114" customWidth="1"/>
    <col min="10247" max="10247" width="11.42578125" style="114" customWidth="1"/>
    <col min="10248" max="10248" width="13.5703125" style="114" customWidth="1"/>
    <col min="10249" max="10486" width="11.5703125" style="114"/>
    <col min="10487" max="10487" width="23.140625" style="114" customWidth="1"/>
    <col min="10488" max="10488" width="42.85546875" style="114" customWidth="1"/>
    <col min="10489" max="10489" width="11.5703125" style="114"/>
    <col min="10490" max="10490" width="11.28515625" style="114" customWidth="1"/>
    <col min="10491" max="10491" width="12.85546875" style="114" customWidth="1"/>
    <col min="10492" max="10492" width="12.140625" style="114" customWidth="1"/>
    <col min="10493" max="10493" width="11.7109375" style="114" customWidth="1"/>
    <col min="10494" max="10494" width="11.42578125" style="114" customWidth="1"/>
    <col min="10495" max="10495" width="12.7109375" style="114" customWidth="1"/>
    <col min="10496" max="10496" width="4.140625" style="114" customWidth="1"/>
    <col min="10497" max="10497" width="45.28515625" style="114" customWidth="1"/>
    <col min="10498" max="10498" width="14.85546875" style="114" customWidth="1"/>
    <col min="10499" max="10499" width="12.28515625" style="114" customWidth="1"/>
    <col min="10500" max="10501" width="11.140625" style="114" customWidth="1"/>
    <col min="10502" max="10502" width="12.42578125" style="114" customWidth="1"/>
    <col min="10503" max="10503" width="11.42578125" style="114" customWidth="1"/>
    <col min="10504" max="10504" width="13.5703125" style="114" customWidth="1"/>
    <col min="10505" max="10742" width="11.5703125" style="114"/>
    <col min="10743" max="10743" width="23.140625" style="114" customWidth="1"/>
    <col min="10744" max="10744" width="42.85546875" style="114" customWidth="1"/>
    <col min="10745" max="10745" width="11.5703125" style="114"/>
    <col min="10746" max="10746" width="11.28515625" style="114" customWidth="1"/>
    <col min="10747" max="10747" width="12.85546875" style="114" customWidth="1"/>
    <col min="10748" max="10748" width="12.140625" style="114" customWidth="1"/>
    <col min="10749" max="10749" width="11.7109375" style="114" customWidth="1"/>
    <col min="10750" max="10750" width="11.42578125" style="114" customWidth="1"/>
    <col min="10751" max="10751" width="12.7109375" style="114" customWidth="1"/>
    <col min="10752" max="10752" width="4.140625" style="114" customWidth="1"/>
    <col min="10753" max="10753" width="45.28515625" style="114" customWidth="1"/>
    <col min="10754" max="10754" width="14.85546875" style="114" customWidth="1"/>
    <col min="10755" max="10755" width="12.28515625" style="114" customWidth="1"/>
    <col min="10756" max="10757" width="11.140625" style="114" customWidth="1"/>
    <col min="10758" max="10758" width="12.42578125" style="114" customWidth="1"/>
    <col min="10759" max="10759" width="11.42578125" style="114" customWidth="1"/>
    <col min="10760" max="10760" width="13.5703125" style="114" customWidth="1"/>
    <col min="10761" max="10998" width="11.5703125" style="114"/>
    <col min="10999" max="10999" width="23.140625" style="114" customWidth="1"/>
    <col min="11000" max="11000" width="42.85546875" style="114" customWidth="1"/>
    <col min="11001" max="11001" width="11.5703125" style="114"/>
    <col min="11002" max="11002" width="11.28515625" style="114" customWidth="1"/>
    <col min="11003" max="11003" width="12.85546875" style="114" customWidth="1"/>
    <col min="11004" max="11004" width="12.140625" style="114" customWidth="1"/>
    <col min="11005" max="11005" width="11.7109375" style="114" customWidth="1"/>
    <col min="11006" max="11006" width="11.42578125" style="114" customWidth="1"/>
    <col min="11007" max="11007" width="12.7109375" style="114" customWidth="1"/>
    <col min="11008" max="11008" width="4.140625" style="114" customWidth="1"/>
    <col min="11009" max="11009" width="45.28515625" style="114" customWidth="1"/>
    <col min="11010" max="11010" width="14.85546875" style="114" customWidth="1"/>
    <col min="11011" max="11011" width="12.28515625" style="114" customWidth="1"/>
    <col min="11012" max="11013" width="11.140625" style="114" customWidth="1"/>
    <col min="11014" max="11014" width="12.42578125" style="114" customWidth="1"/>
    <col min="11015" max="11015" width="11.42578125" style="114" customWidth="1"/>
    <col min="11016" max="11016" width="13.5703125" style="114" customWidth="1"/>
    <col min="11017" max="11254" width="11.5703125" style="114"/>
    <col min="11255" max="11255" width="23.140625" style="114" customWidth="1"/>
    <col min="11256" max="11256" width="42.85546875" style="114" customWidth="1"/>
    <col min="11257" max="11257" width="11.5703125" style="114"/>
    <col min="11258" max="11258" width="11.28515625" style="114" customWidth="1"/>
    <col min="11259" max="11259" width="12.85546875" style="114" customWidth="1"/>
    <col min="11260" max="11260" width="12.140625" style="114" customWidth="1"/>
    <col min="11261" max="11261" width="11.7109375" style="114" customWidth="1"/>
    <col min="11262" max="11262" width="11.42578125" style="114" customWidth="1"/>
    <col min="11263" max="11263" width="12.7109375" style="114" customWidth="1"/>
    <col min="11264" max="11264" width="4.140625" style="114" customWidth="1"/>
    <col min="11265" max="11265" width="45.28515625" style="114" customWidth="1"/>
    <col min="11266" max="11266" width="14.85546875" style="114" customWidth="1"/>
    <col min="11267" max="11267" width="12.28515625" style="114" customWidth="1"/>
    <col min="11268" max="11269" width="11.140625" style="114" customWidth="1"/>
    <col min="11270" max="11270" width="12.42578125" style="114" customWidth="1"/>
    <col min="11271" max="11271" width="11.42578125" style="114" customWidth="1"/>
    <col min="11272" max="11272" width="13.5703125" style="114" customWidth="1"/>
    <col min="11273" max="11510" width="11.5703125" style="114"/>
    <col min="11511" max="11511" width="23.140625" style="114" customWidth="1"/>
    <col min="11512" max="11512" width="42.85546875" style="114" customWidth="1"/>
    <col min="11513" max="11513" width="11.5703125" style="114"/>
    <col min="11514" max="11514" width="11.28515625" style="114" customWidth="1"/>
    <col min="11515" max="11515" width="12.85546875" style="114" customWidth="1"/>
    <col min="11516" max="11516" width="12.140625" style="114" customWidth="1"/>
    <col min="11517" max="11517" width="11.7109375" style="114" customWidth="1"/>
    <col min="11518" max="11518" width="11.42578125" style="114" customWidth="1"/>
    <col min="11519" max="11519" width="12.7109375" style="114" customWidth="1"/>
    <col min="11520" max="11520" width="4.140625" style="114" customWidth="1"/>
    <col min="11521" max="11521" width="45.28515625" style="114" customWidth="1"/>
    <col min="11522" max="11522" width="14.85546875" style="114" customWidth="1"/>
    <col min="11523" max="11523" width="12.28515625" style="114" customWidth="1"/>
    <col min="11524" max="11525" width="11.140625" style="114" customWidth="1"/>
    <col min="11526" max="11526" width="12.42578125" style="114" customWidth="1"/>
    <col min="11527" max="11527" width="11.42578125" style="114" customWidth="1"/>
    <col min="11528" max="11528" width="13.5703125" style="114" customWidth="1"/>
    <col min="11529" max="11766" width="11.5703125" style="114"/>
    <col min="11767" max="11767" width="23.140625" style="114" customWidth="1"/>
    <col min="11768" max="11768" width="42.85546875" style="114" customWidth="1"/>
    <col min="11769" max="11769" width="11.5703125" style="114"/>
    <col min="11770" max="11770" width="11.28515625" style="114" customWidth="1"/>
    <col min="11771" max="11771" width="12.85546875" style="114" customWidth="1"/>
    <col min="11772" max="11772" width="12.140625" style="114" customWidth="1"/>
    <col min="11773" max="11773" width="11.7109375" style="114" customWidth="1"/>
    <col min="11774" max="11774" width="11.42578125" style="114" customWidth="1"/>
    <col min="11775" max="11775" width="12.7109375" style="114" customWidth="1"/>
    <col min="11776" max="11776" width="4.140625" style="114" customWidth="1"/>
    <col min="11777" max="11777" width="45.28515625" style="114" customWidth="1"/>
    <col min="11778" max="11778" width="14.85546875" style="114" customWidth="1"/>
    <col min="11779" max="11779" width="12.28515625" style="114" customWidth="1"/>
    <col min="11780" max="11781" width="11.140625" style="114" customWidth="1"/>
    <col min="11782" max="11782" width="12.42578125" style="114" customWidth="1"/>
    <col min="11783" max="11783" width="11.42578125" style="114" customWidth="1"/>
    <col min="11784" max="11784" width="13.5703125" style="114" customWidth="1"/>
    <col min="11785" max="12022" width="11.5703125" style="114"/>
    <col min="12023" max="12023" width="23.140625" style="114" customWidth="1"/>
    <col min="12024" max="12024" width="42.85546875" style="114" customWidth="1"/>
    <col min="12025" max="12025" width="11.5703125" style="114"/>
    <col min="12026" max="12026" width="11.28515625" style="114" customWidth="1"/>
    <col min="12027" max="12027" width="12.85546875" style="114" customWidth="1"/>
    <col min="12028" max="12028" width="12.140625" style="114" customWidth="1"/>
    <col min="12029" max="12029" width="11.7109375" style="114" customWidth="1"/>
    <col min="12030" max="12030" width="11.42578125" style="114" customWidth="1"/>
    <col min="12031" max="12031" width="12.7109375" style="114" customWidth="1"/>
    <col min="12032" max="12032" width="4.140625" style="114" customWidth="1"/>
    <col min="12033" max="12033" width="45.28515625" style="114" customWidth="1"/>
    <col min="12034" max="12034" width="14.85546875" style="114" customWidth="1"/>
    <col min="12035" max="12035" width="12.28515625" style="114" customWidth="1"/>
    <col min="12036" max="12037" width="11.140625" style="114" customWidth="1"/>
    <col min="12038" max="12038" width="12.42578125" style="114" customWidth="1"/>
    <col min="12039" max="12039" width="11.42578125" style="114" customWidth="1"/>
    <col min="12040" max="12040" width="13.5703125" style="114" customWidth="1"/>
    <col min="12041" max="12278" width="11.5703125" style="114"/>
    <col min="12279" max="12279" width="23.140625" style="114" customWidth="1"/>
    <col min="12280" max="12280" width="42.85546875" style="114" customWidth="1"/>
    <col min="12281" max="12281" width="11.5703125" style="114"/>
    <col min="12282" max="12282" width="11.28515625" style="114" customWidth="1"/>
    <col min="12283" max="12283" width="12.85546875" style="114" customWidth="1"/>
    <col min="12284" max="12284" width="12.140625" style="114" customWidth="1"/>
    <col min="12285" max="12285" width="11.7109375" style="114" customWidth="1"/>
    <col min="12286" max="12286" width="11.42578125" style="114" customWidth="1"/>
    <col min="12287" max="12287" width="12.7109375" style="114" customWidth="1"/>
    <col min="12288" max="12288" width="4.140625" style="114" customWidth="1"/>
    <col min="12289" max="12289" width="45.28515625" style="114" customWidth="1"/>
    <col min="12290" max="12290" width="14.85546875" style="114" customWidth="1"/>
    <col min="12291" max="12291" width="12.28515625" style="114" customWidth="1"/>
    <col min="12292" max="12293" width="11.140625" style="114" customWidth="1"/>
    <col min="12294" max="12294" width="12.42578125" style="114" customWidth="1"/>
    <col min="12295" max="12295" width="11.42578125" style="114" customWidth="1"/>
    <col min="12296" max="12296" width="13.5703125" style="114" customWidth="1"/>
    <col min="12297" max="12534" width="11.5703125" style="114"/>
    <col min="12535" max="12535" width="23.140625" style="114" customWidth="1"/>
    <col min="12536" max="12536" width="42.85546875" style="114" customWidth="1"/>
    <col min="12537" max="12537" width="11.5703125" style="114"/>
    <col min="12538" max="12538" width="11.28515625" style="114" customWidth="1"/>
    <col min="12539" max="12539" width="12.85546875" style="114" customWidth="1"/>
    <col min="12540" max="12540" width="12.140625" style="114" customWidth="1"/>
    <col min="12541" max="12541" width="11.7109375" style="114" customWidth="1"/>
    <col min="12542" max="12542" width="11.42578125" style="114" customWidth="1"/>
    <col min="12543" max="12543" width="12.7109375" style="114" customWidth="1"/>
    <col min="12544" max="12544" width="4.140625" style="114" customWidth="1"/>
    <col min="12545" max="12545" width="45.28515625" style="114" customWidth="1"/>
    <col min="12546" max="12546" width="14.85546875" style="114" customWidth="1"/>
    <col min="12547" max="12547" width="12.28515625" style="114" customWidth="1"/>
    <col min="12548" max="12549" width="11.140625" style="114" customWidth="1"/>
    <col min="12550" max="12550" width="12.42578125" style="114" customWidth="1"/>
    <col min="12551" max="12551" width="11.42578125" style="114" customWidth="1"/>
    <col min="12552" max="12552" width="13.5703125" style="114" customWidth="1"/>
    <col min="12553" max="12790" width="11.5703125" style="114"/>
    <col min="12791" max="12791" width="23.140625" style="114" customWidth="1"/>
    <col min="12792" max="12792" width="42.85546875" style="114" customWidth="1"/>
    <col min="12793" max="12793" width="11.5703125" style="114"/>
    <col min="12794" max="12794" width="11.28515625" style="114" customWidth="1"/>
    <col min="12795" max="12795" width="12.85546875" style="114" customWidth="1"/>
    <col min="12796" max="12796" width="12.140625" style="114" customWidth="1"/>
    <col min="12797" max="12797" width="11.7109375" style="114" customWidth="1"/>
    <col min="12798" max="12798" width="11.42578125" style="114" customWidth="1"/>
    <col min="12799" max="12799" width="12.7109375" style="114" customWidth="1"/>
    <col min="12800" max="12800" width="4.140625" style="114" customWidth="1"/>
    <col min="12801" max="12801" width="45.28515625" style="114" customWidth="1"/>
    <col min="12802" max="12802" width="14.85546875" style="114" customWidth="1"/>
    <col min="12803" max="12803" width="12.28515625" style="114" customWidth="1"/>
    <col min="12804" max="12805" width="11.140625" style="114" customWidth="1"/>
    <col min="12806" max="12806" width="12.42578125" style="114" customWidth="1"/>
    <col min="12807" max="12807" width="11.42578125" style="114" customWidth="1"/>
    <col min="12808" max="12808" width="13.5703125" style="114" customWidth="1"/>
    <col min="12809" max="13046" width="11.5703125" style="114"/>
    <col min="13047" max="13047" width="23.140625" style="114" customWidth="1"/>
    <col min="13048" max="13048" width="42.85546875" style="114" customWidth="1"/>
    <col min="13049" max="13049" width="11.5703125" style="114"/>
    <col min="13050" max="13050" width="11.28515625" style="114" customWidth="1"/>
    <col min="13051" max="13051" width="12.85546875" style="114" customWidth="1"/>
    <col min="13052" max="13052" width="12.140625" style="114" customWidth="1"/>
    <col min="13053" max="13053" width="11.7109375" style="114" customWidth="1"/>
    <col min="13054" max="13054" width="11.42578125" style="114" customWidth="1"/>
    <col min="13055" max="13055" width="12.7109375" style="114" customWidth="1"/>
    <col min="13056" max="13056" width="4.140625" style="114" customWidth="1"/>
    <col min="13057" max="13057" width="45.28515625" style="114" customWidth="1"/>
    <col min="13058" max="13058" width="14.85546875" style="114" customWidth="1"/>
    <col min="13059" max="13059" width="12.28515625" style="114" customWidth="1"/>
    <col min="13060" max="13061" width="11.140625" style="114" customWidth="1"/>
    <col min="13062" max="13062" width="12.42578125" style="114" customWidth="1"/>
    <col min="13063" max="13063" width="11.42578125" style="114" customWidth="1"/>
    <col min="13064" max="13064" width="13.5703125" style="114" customWidth="1"/>
    <col min="13065" max="13302" width="11.5703125" style="114"/>
    <col min="13303" max="13303" width="23.140625" style="114" customWidth="1"/>
    <col min="13304" max="13304" width="42.85546875" style="114" customWidth="1"/>
    <col min="13305" max="13305" width="11.5703125" style="114"/>
    <col min="13306" max="13306" width="11.28515625" style="114" customWidth="1"/>
    <col min="13307" max="13307" width="12.85546875" style="114" customWidth="1"/>
    <col min="13308" max="13308" width="12.140625" style="114" customWidth="1"/>
    <col min="13309" max="13309" width="11.7109375" style="114" customWidth="1"/>
    <col min="13310" max="13310" width="11.42578125" style="114" customWidth="1"/>
    <col min="13311" max="13311" width="12.7109375" style="114" customWidth="1"/>
    <col min="13312" max="13312" width="4.140625" style="114" customWidth="1"/>
    <col min="13313" max="13313" width="45.28515625" style="114" customWidth="1"/>
    <col min="13314" max="13314" width="14.85546875" style="114" customWidth="1"/>
    <col min="13315" max="13315" width="12.28515625" style="114" customWidth="1"/>
    <col min="13316" max="13317" width="11.140625" style="114" customWidth="1"/>
    <col min="13318" max="13318" width="12.42578125" style="114" customWidth="1"/>
    <col min="13319" max="13319" width="11.42578125" style="114" customWidth="1"/>
    <col min="13320" max="13320" width="13.5703125" style="114" customWidth="1"/>
    <col min="13321" max="13558" width="11.5703125" style="114"/>
    <col min="13559" max="13559" width="23.140625" style="114" customWidth="1"/>
    <col min="13560" max="13560" width="42.85546875" style="114" customWidth="1"/>
    <col min="13561" max="13561" width="11.5703125" style="114"/>
    <col min="13562" max="13562" width="11.28515625" style="114" customWidth="1"/>
    <col min="13563" max="13563" width="12.85546875" style="114" customWidth="1"/>
    <col min="13564" max="13564" width="12.140625" style="114" customWidth="1"/>
    <col min="13565" max="13565" width="11.7109375" style="114" customWidth="1"/>
    <col min="13566" max="13566" width="11.42578125" style="114" customWidth="1"/>
    <col min="13567" max="13567" width="12.7109375" style="114" customWidth="1"/>
    <col min="13568" max="13568" width="4.140625" style="114" customWidth="1"/>
    <col min="13569" max="13569" width="45.28515625" style="114" customWidth="1"/>
    <col min="13570" max="13570" width="14.85546875" style="114" customWidth="1"/>
    <col min="13571" max="13571" width="12.28515625" style="114" customWidth="1"/>
    <col min="13572" max="13573" width="11.140625" style="114" customWidth="1"/>
    <col min="13574" max="13574" width="12.42578125" style="114" customWidth="1"/>
    <col min="13575" max="13575" width="11.42578125" style="114" customWidth="1"/>
    <col min="13576" max="13576" width="13.5703125" style="114" customWidth="1"/>
    <col min="13577" max="13814" width="11.5703125" style="114"/>
    <col min="13815" max="13815" width="23.140625" style="114" customWidth="1"/>
    <col min="13816" max="13816" width="42.85546875" style="114" customWidth="1"/>
    <col min="13817" max="13817" width="11.5703125" style="114"/>
    <col min="13818" max="13818" width="11.28515625" style="114" customWidth="1"/>
    <col min="13819" max="13819" width="12.85546875" style="114" customWidth="1"/>
    <col min="13820" max="13820" width="12.140625" style="114" customWidth="1"/>
    <col min="13821" max="13821" width="11.7109375" style="114" customWidth="1"/>
    <col min="13822" max="13822" width="11.42578125" style="114" customWidth="1"/>
    <col min="13823" max="13823" width="12.7109375" style="114" customWidth="1"/>
    <col min="13824" max="13824" width="4.140625" style="114" customWidth="1"/>
    <col min="13825" max="13825" width="45.28515625" style="114" customWidth="1"/>
    <col min="13826" max="13826" width="14.85546875" style="114" customWidth="1"/>
    <col min="13827" max="13827" width="12.28515625" style="114" customWidth="1"/>
    <col min="13828" max="13829" width="11.140625" style="114" customWidth="1"/>
    <col min="13830" max="13830" width="12.42578125" style="114" customWidth="1"/>
    <col min="13831" max="13831" width="11.42578125" style="114" customWidth="1"/>
    <col min="13832" max="13832" width="13.5703125" style="114" customWidth="1"/>
    <col min="13833" max="14070" width="11.5703125" style="114"/>
    <col min="14071" max="14071" width="23.140625" style="114" customWidth="1"/>
    <col min="14072" max="14072" width="42.85546875" style="114" customWidth="1"/>
    <col min="14073" max="14073" width="11.5703125" style="114"/>
    <col min="14074" max="14074" width="11.28515625" style="114" customWidth="1"/>
    <col min="14075" max="14075" width="12.85546875" style="114" customWidth="1"/>
    <col min="14076" max="14076" width="12.140625" style="114" customWidth="1"/>
    <col min="14077" max="14077" width="11.7109375" style="114" customWidth="1"/>
    <col min="14078" max="14078" width="11.42578125" style="114" customWidth="1"/>
    <col min="14079" max="14079" width="12.7109375" style="114" customWidth="1"/>
    <col min="14080" max="14080" width="4.140625" style="114" customWidth="1"/>
    <col min="14081" max="14081" width="45.28515625" style="114" customWidth="1"/>
    <col min="14082" max="14082" width="14.85546875" style="114" customWidth="1"/>
    <col min="14083" max="14083" width="12.28515625" style="114" customWidth="1"/>
    <col min="14084" max="14085" width="11.140625" style="114" customWidth="1"/>
    <col min="14086" max="14086" width="12.42578125" style="114" customWidth="1"/>
    <col min="14087" max="14087" width="11.42578125" style="114" customWidth="1"/>
    <col min="14088" max="14088" width="13.5703125" style="114" customWidth="1"/>
    <col min="14089" max="14326" width="11.5703125" style="114"/>
    <col min="14327" max="14327" width="23.140625" style="114" customWidth="1"/>
    <col min="14328" max="14328" width="42.85546875" style="114" customWidth="1"/>
    <col min="14329" max="14329" width="11.5703125" style="114"/>
    <col min="14330" max="14330" width="11.28515625" style="114" customWidth="1"/>
    <col min="14331" max="14331" width="12.85546875" style="114" customWidth="1"/>
    <col min="14332" max="14332" width="12.140625" style="114" customWidth="1"/>
    <col min="14333" max="14333" width="11.7109375" style="114" customWidth="1"/>
    <col min="14334" max="14334" width="11.42578125" style="114" customWidth="1"/>
    <col min="14335" max="14335" width="12.7109375" style="114" customWidth="1"/>
    <col min="14336" max="14336" width="4.140625" style="114" customWidth="1"/>
    <col min="14337" max="14337" width="45.28515625" style="114" customWidth="1"/>
    <col min="14338" max="14338" width="14.85546875" style="114" customWidth="1"/>
    <col min="14339" max="14339" width="12.28515625" style="114" customWidth="1"/>
    <col min="14340" max="14341" width="11.140625" style="114" customWidth="1"/>
    <col min="14342" max="14342" width="12.42578125" style="114" customWidth="1"/>
    <col min="14343" max="14343" width="11.42578125" style="114" customWidth="1"/>
    <col min="14344" max="14344" width="13.5703125" style="114" customWidth="1"/>
    <col min="14345" max="14582" width="11.5703125" style="114"/>
    <col min="14583" max="14583" width="23.140625" style="114" customWidth="1"/>
    <col min="14584" max="14584" width="42.85546875" style="114" customWidth="1"/>
    <col min="14585" max="14585" width="11.5703125" style="114"/>
    <col min="14586" max="14586" width="11.28515625" style="114" customWidth="1"/>
    <col min="14587" max="14587" width="12.85546875" style="114" customWidth="1"/>
    <col min="14588" max="14588" width="12.140625" style="114" customWidth="1"/>
    <col min="14589" max="14589" width="11.7109375" style="114" customWidth="1"/>
    <col min="14590" max="14590" width="11.42578125" style="114" customWidth="1"/>
    <col min="14591" max="14591" width="12.7109375" style="114" customWidth="1"/>
    <col min="14592" max="14592" width="4.140625" style="114" customWidth="1"/>
    <col min="14593" max="14593" width="45.28515625" style="114" customWidth="1"/>
    <col min="14594" max="14594" width="14.85546875" style="114" customWidth="1"/>
    <col min="14595" max="14595" width="12.28515625" style="114" customWidth="1"/>
    <col min="14596" max="14597" width="11.140625" style="114" customWidth="1"/>
    <col min="14598" max="14598" width="12.42578125" style="114" customWidth="1"/>
    <col min="14599" max="14599" width="11.42578125" style="114" customWidth="1"/>
    <col min="14600" max="14600" width="13.5703125" style="114" customWidth="1"/>
    <col min="14601" max="14838" width="11.5703125" style="114"/>
    <col min="14839" max="14839" width="23.140625" style="114" customWidth="1"/>
    <col min="14840" max="14840" width="42.85546875" style="114" customWidth="1"/>
    <col min="14841" max="14841" width="11.5703125" style="114"/>
    <col min="14842" max="14842" width="11.28515625" style="114" customWidth="1"/>
    <col min="14843" max="14843" width="12.85546875" style="114" customWidth="1"/>
    <col min="14844" max="14844" width="12.140625" style="114" customWidth="1"/>
    <col min="14845" max="14845" width="11.7109375" style="114" customWidth="1"/>
    <col min="14846" max="14846" width="11.42578125" style="114" customWidth="1"/>
    <col min="14847" max="14847" width="12.7109375" style="114" customWidth="1"/>
    <col min="14848" max="14848" width="4.140625" style="114" customWidth="1"/>
    <col min="14849" max="14849" width="45.28515625" style="114" customWidth="1"/>
    <col min="14850" max="14850" width="14.85546875" style="114" customWidth="1"/>
    <col min="14851" max="14851" width="12.28515625" style="114" customWidth="1"/>
    <col min="14852" max="14853" width="11.140625" style="114" customWidth="1"/>
    <col min="14854" max="14854" width="12.42578125" style="114" customWidth="1"/>
    <col min="14855" max="14855" width="11.42578125" style="114" customWidth="1"/>
    <col min="14856" max="14856" width="13.5703125" style="114" customWidth="1"/>
    <col min="14857" max="15094" width="11.5703125" style="114"/>
    <col min="15095" max="15095" width="23.140625" style="114" customWidth="1"/>
    <col min="15096" max="15096" width="42.85546875" style="114" customWidth="1"/>
    <col min="15097" max="15097" width="11.5703125" style="114"/>
    <col min="15098" max="15098" width="11.28515625" style="114" customWidth="1"/>
    <col min="15099" max="15099" width="12.85546875" style="114" customWidth="1"/>
    <col min="15100" max="15100" width="12.140625" style="114" customWidth="1"/>
    <col min="15101" max="15101" width="11.7109375" style="114" customWidth="1"/>
    <col min="15102" max="15102" width="11.42578125" style="114" customWidth="1"/>
    <col min="15103" max="15103" width="12.7109375" style="114" customWidth="1"/>
    <col min="15104" max="15104" width="4.140625" style="114" customWidth="1"/>
    <col min="15105" max="15105" width="45.28515625" style="114" customWidth="1"/>
    <col min="15106" max="15106" width="14.85546875" style="114" customWidth="1"/>
    <col min="15107" max="15107" width="12.28515625" style="114" customWidth="1"/>
    <col min="15108" max="15109" width="11.140625" style="114" customWidth="1"/>
    <col min="15110" max="15110" width="12.42578125" style="114" customWidth="1"/>
    <col min="15111" max="15111" width="11.42578125" style="114" customWidth="1"/>
    <col min="15112" max="15112" width="13.5703125" style="114" customWidth="1"/>
    <col min="15113" max="15350" width="11.5703125" style="114"/>
    <col min="15351" max="15351" width="23.140625" style="114" customWidth="1"/>
    <col min="15352" max="15352" width="42.85546875" style="114" customWidth="1"/>
    <col min="15353" max="15353" width="11.5703125" style="114"/>
    <col min="15354" max="15354" width="11.28515625" style="114" customWidth="1"/>
    <col min="15355" max="15355" width="12.85546875" style="114" customWidth="1"/>
    <col min="15356" max="15356" width="12.140625" style="114" customWidth="1"/>
    <col min="15357" max="15357" width="11.7109375" style="114" customWidth="1"/>
    <col min="15358" max="15358" width="11.42578125" style="114" customWidth="1"/>
    <col min="15359" max="15359" width="12.7109375" style="114" customWidth="1"/>
    <col min="15360" max="15360" width="4.140625" style="114" customWidth="1"/>
    <col min="15361" max="15361" width="45.28515625" style="114" customWidth="1"/>
    <col min="15362" max="15362" width="14.85546875" style="114" customWidth="1"/>
    <col min="15363" max="15363" width="12.28515625" style="114" customWidth="1"/>
    <col min="15364" max="15365" width="11.140625" style="114" customWidth="1"/>
    <col min="15366" max="15366" width="12.42578125" style="114" customWidth="1"/>
    <col min="15367" max="15367" width="11.42578125" style="114" customWidth="1"/>
    <col min="15368" max="15368" width="13.5703125" style="114" customWidth="1"/>
    <col min="15369" max="15606" width="11.5703125" style="114"/>
    <col min="15607" max="15607" width="23.140625" style="114" customWidth="1"/>
    <col min="15608" max="15608" width="42.85546875" style="114" customWidth="1"/>
    <col min="15609" max="15609" width="11.5703125" style="114"/>
    <col min="15610" max="15610" width="11.28515625" style="114" customWidth="1"/>
    <col min="15611" max="15611" width="12.85546875" style="114" customWidth="1"/>
    <col min="15612" max="15612" width="12.140625" style="114" customWidth="1"/>
    <col min="15613" max="15613" width="11.7109375" style="114" customWidth="1"/>
    <col min="15614" max="15614" width="11.42578125" style="114" customWidth="1"/>
    <col min="15615" max="15615" width="12.7109375" style="114" customWidth="1"/>
    <col min="15616" max="15616" width="4.140625" style="114" customWidth="1"/>
    <col min="15617" max="15617" width="45.28515625" style="114" customWidth="1"/>
    <col min="15618" max="15618" width="14.85546875" style="114" customWidth="1"/>
    <col min="15619" max="15619" width="12.28515625" style="114" customWidth="1"/>
    <col min="15620" max="15621" width="11.140625" style="114" customWidth="1"/>
    <col min="15622" max="15622" width="12.42578125" style="114" customWidth="1"/>
    <col min="15623" max="15623" width="11.42578125" style="114" customWidth="1"/>
    <col min="15624" max="15624" width="13.5703125" style="114" customWidth="1"/>
    <col min="15625" max="15862" width="11.5703125" style="114"/>
    <col min="15863" max="15863" width="23.140625" style="114" customWidth="1"/>
    <col min="15864" max="15864" width="42.85546875" style="114" customWidth="1"/>
    <col min="15865" max="15865" width="11.5703125" style="114"/>
    <col min="15866" max="15866" width="11.28515625" style="114" customWidth="1"/>
    <col min="15867" max="15867" width="12.85546875" style="114" customWidth="1"/>
    <col min="15868" max="15868" width="12.140625" style="114" customWidth="1"/>
    <col min="15869" max="15869" width="11.7109375" style="114" customWidth="1"/>
    <col min="15870" max="15870" width="11.42578125" style="114" customWidth="1"/>
    <col min="15871" max="15871" width="12.7109375" style="114" customWidth="1"/>
    <col min="15872" max="15872" width="4.140625" style="114" customWidth="1"/>
    <col min="15873" max="15873" width="45.28515625" style="114" customWidth="1"/>
    <col min="15874" max="15874" width="14.85546875" style="114" customWidth="1"/>
    <col min="15875" max="15875" width="12.28515625" style="114" customWidth="1"/>
    <col min="15876" max="15877" width="11.140625" style="114" customWidth="1"/>
    <col min="15878" max="15878" width="12.42578125" style="114" customWidth="1"/>
    <col min="15879" max="15879" width="11.42578125" style="114" customWidth="1"/>
    <col min="15880" max="15880" width="13.5703125" style="114" customWidth="1"/>
    <col min="15881" max="16118" width="11.5703125" style="114"/>
    <col min="16119" max="16119" width="23.140625" style="114" customWidth="1"/>
    <col min="16120" max="16120" width="42.85546875" style="114" customWidth="1"/>
    <col min="16121" max="16121" width="11.5703125" style="114"/>
    <col min="16122" max="16122" width="11.28515625" style="114" customWidth="1"/>
    <col min="16123" max="16123" width="12.85546875" style="114" customWidth="1"/>
    <col min="16124" max="16124" width="12.140625" style="114" customWidth="1"/>
    <col min="16125" max="16125" width="11.7109375" style="114" customWidth="1"/>
    <col min="16126" max="16126" width="11.42578125" style="114" customWidth="1"/>
    <col min="16127" max="16127" width="12.7109375" style="114" customWidth="1"/>
    <col min="16128" max="16128" width="4.140625" style="114" customWidth="1"/>
    <col min="16129" max="16129" width="45.28515625" style="114" customWidth="1"/>
    <col min="16130" max="16130" width="14.85546875" style="114" customWidth="1"/>
    <col min="16131" max="16131" width="12.28515625" style="114" customWidth="1"/>
    <col min="16132" max="16133" width="11.140625" style="114" customWidth="1"/>
    <col min="16134" max="16134" width="12.42578125" style="114" customWidth="1"/>
    <col min="16135" max="16135" width="11.42578125" style="114" customWidth="1"/>
    <col min="16136" max="16136" width="13.5703125" style="114" customWidth="1"/>
    <col min="16137" max="16384" width="11.5703125" style="114"/>
  </cols>
  <sheetData>
    <row r="1" spans="1:38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4"/>
      <c r="U1" s="3"/>
      <c r="V1" s="3"/>
      <c r="W1" s="5"/>
      <c r="X1" s="5"/>
    </row>
    <row r="2" spans="1:38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4"/>
      <c r="U2" s="3"/>
      <c r="V2" s="3"/>
      <c r="W2" s="5"/>
      <c r="X2" s="5"/>
    </row>
    <row r="3" spans="1:38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113</v>
      </c>
      <c r="K3" s="2"/>
      <c r="L3" s="2"/>
      <c r="M3" s="2"/>
      <c r="N3" s="2"/>
      <c r="O3" s="3"/>
      <c r="P3" s="2"/>
      <c r="Q3" s="2"/>
      <c r="R3" s="2"/>
      <c r="S3" s="2"/>
      <c r="T3" s="4"/>
      <c r="U3" s="3"/>
      <c r="V3" s="3"/>
      <c r="W3" s="5"/>
      <c r="X3" s="5"/>
    </row>
    <row r="4" spans="1:38" ht="18.75" x14ac:dyDescent="0.3">
      <c r="A4" s="2" t="s">
        <v>113</v>
      </c>
      <c r="B4" s="2"/>
      <c r="C4" s="2"/>
      <c r="D4" s="2"/>
      <c r="E4" s="2"/>
      <c r="F4" s="2"/>
      <c r="G4" s="3"/>
      <c r="H4" s="3"/>
      <c r="I4" s="5"/>
      <c r="J4" s="2" t="s">
        <v>184</v>
      </c>
      <c r="K4" s="2"/>
      <c r="L4" s="2"/>
      <c r="M4" s="2"/>
      <c r="N4" s="2"/>
      <c r="O4" s="3"/>
      <c r="P4" s="2"/>
      <c r="Q4" s="2"/>
      <c r="R4" s="2"/>
      <c r="S4" s="2"/>
      <c r="T4" s="4"/>
      <c r="U4" s="3"/>
      <c r="V4" s="3"/>
      <c r="W4" s="5"/>
      <c r="X4" s="5"/>
    </row>
    <row r="5" spans="1:38" ht="18.75" x14ac:dyDescent="0.3">
      <c r="A5" s="2" t="s">
        <v>182</v>
      </c>
      <c r="B5" s="2"/>
      <c r="C5" s="2"/>
      <c r="D5" s="2"/>
      <c r="E5" s="2"/>
      <c r="F5" s="2"/>
      <c r="G5" s="3"/>
      <c r="H5" s="3"/>
      <c r="I5" s="5"/>
      <c r="J5" s="2" t="s">
        <v>179</v>
      </c>
      <c r="K5" s="2"/>
      <c r="L5" s="2"/>
      <c r="M5" s="2"/>
      <c r="N5" s="2"/>
      <c r="O5" s="3"/>
      <c r="P5" s="2"/>
      <c r="Q5" s="2"/>
      <c r="R5" s="2"/>
      <c r="S5" s="2"/>
      <c r="T5" s="4"/>
      <c r="U5" s="3"/>
      <c r="V5" s="3"/>
      <c r="W5" s="5"/>
      <c r="X5" s="5"/>
    </row>
    <row r="6" spans="1:38" ht="18.75" x14ac:dyDescent="0.3">
      <c r="A6" s="2" t="s">
        <v>179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3"/>
      <c r="P6" s="4"/>
      <c r="Q6" s="4"/>
      <c r="R6" s="4"/>
      <c r="S6" s="4"/>
      <c r="T6" s="4"/>
      <c r="U6" s="3"/>
      <c r="V6" s="3"/>
      <c r="W6" s="5"/>
      <c r="X6" s="5"/>
    </row>
    <row r="7" spans="1:38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144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5"/>
      <c r="X7" s="5"/>
    </row>
    <row r="8" spans="1:38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AG8" s="116"/>
      <c r="AH8" s="116"/>
      <c r="AI8" s="116"/>
    </row>
    <row r="9" spans="1:38" ht="16.5" thickBot="1" x14ac:dyDescent="0.3">
      <c r="A9" s="117" t="s">
        <v>4</v>
      </c>
      <c r="B9" s="118"/>
      <c r="C9" s="119"/>
      <c r="D9" s="119"/>
      <c r="E9" s="119"/>
      <c r="F9" s="119"/>
      <c r="G9" s="119"/>
      <c r="H9" s="120"/>
      <c r="I9" s="5"/>
      <c r="J9" s="41"/>
      <c r="K9" s="42"/>
      <c r="L9" s="43" t="s">
        <v>6</v>
      </c>
      <c r="M9" s="44" t="s">
        <v>105</v>
      </c>
      <c r="N9" s="44" t="s">
        <v>105</v>
      </c>
      <c r="O9" s="44" t="s">
        <v>106</v>
      </c>
      <c r="P9" s="44" t="s">
        <v>107</v>
      </c>
      <c r="Q9" s="43" t="s">
        <v>108</v>
      </c>
      <c r="R9" s="44" t="s">
        <v>142</v>
      </c>
      <c r="S9" s="44" t="s">
        <v>7</v>
      </c>
      <c r="T9" s="45"/>
      <c r="U9" s="46" t="s">
        <v>8</v>
      </c>
      <c r="V9" s="46"/>
      <c r="W9" s="46" t="s">
        <v>3</v>
      </c>
      <c r="X9" s="47" t="s">
        <v>3</v>
      </c>
      <c r="Y9" s="96"/>
      <c r="Z9" s="121"/>
      <c r="AA9" s="121"/>
      <c r="AB9" s="121"/>
      <c r="AG9" s="116"/>
      <c r="AH9" s="116"/>
      <c r="AI9" s="116"/>
      <c r="AL9" s="116"/>
    </row>
    <row r="10" spans="1:38" ht="15.75" x14ac:dyDescent="0.25">
      <c r="A10" s="122" t="s">
        <v>5</v>
      </c>
      <c r="B10" s="123">
        <v>2135.1</v>
      </c>
      <c r="C10" s="124"/>
      <c r="D10" s="124"/>
      <c r="E10" s="124"/>
      <c r="F10" s="124"/>
      <c r="G10" s="124"/>
      <c r="H10" s="125"/>
      <c r="I10" s="5"/>
      <c r="J10" s="48"/>
      <c r="K10" s="49"/>
      <c r="L10" s="50" t="s">
        <v>11</v>
      </c>
      <c r="M10" s="50" t="s">
        <v>109</v>
      </c>
      <c r="N10" s="50" t="s">
        <v>109</v>
      </c>
      <c r="O10" s="50" t="s">
        <v>110</v>
      </c>
      <c r="P10" s="50" t="s">
        <v>109</v>
      </c>
      <c r="Q10" s="50" t="s">
        <v>109</v>
      </c>
      <c r="R10" s="50" t="s">
        <v>143</v>
      </c>
      <c r="S10" s="50" t="s">
        <v>12</v>
      </c>
      <c r="T10" s="50" t="s">
        <v>13</v>
      </c>
      <c r="U10" s="50" t="s">
        <v>14</v>
      </c>
      <c r="V10" s="50" t="s">
        <v>15</v>
      </c>
      <c r="W10" s="50" t="s">
        <v>16</v>
      </c>
      <c r="X10" s="50" t="s">
        <v>17</v>
      </c>
      <c r="Y10" s="97"/>
      <c r="AG10" s="116"/>
      <c r="AH10" s="116"/>
      <c r="AI10" s="126"/>
      <c r="AL10" s="116"/>
    </row>
    <row r="11" spans="1:38" ht="16.5" thickBot="1" x14ac:dyDescent="0.3">
      <c r="A11" s="127" t="s">
        <v>9</v>
      </c>
      <c r="B11" s="128" t="s">
        <v>10</v>
      </c>
      <c r="C11" s="129"/>
      <c r="D11" s="129"/>
      <c r="E11" s="129"/>
      <c r="F11" s="129"/>
      <c r="G11" s="129"/>
      <c r="H11" s="130"/>
      <c r="I11" s="5"/>
      <c r="J11" s="48"/>
      <c r="K11" s="49"/>
      <c r="L11" s="51" t="s">
        <v>3</v>
      </c>
      <c r="M11" s="51" t="s">
        <v>111</v>
      </c>
      <c r="N11" s="51" t="s">
        <v>125</v>
      </c>
      <c r="O11" s="51" t="s">
        <v>109</v>
      </c>
      <c r="P11" s="51"/>
      <c r="Q11" s="51"/>
      <c r="R11" s="51"/>
      <c r="S11" s="51" t="s">
        <v>19</v>
      </c>
      <c r="T11" s="51"/>
      <c r="U11" s="51"/>
      <c r="V11" s="51"/>
      <c r="W11" s="51"/>
      <c r="X11" s="51"/>
      <c r="Z11" s="121"/>
      <c r="AA11" s="121"/>
      <c r="AB11" s="121"/>
      <c r="AG11" s="116"/>
      <c r="AH11" s="116"/>
      <c r="AI11" s="116"/>
      <c r="AL11" s="116"/>
    </row>
    <row r="12" spans="1:38" ht="16.5" thickBot="1" x14ac:dyDescent="0.3">
      <c r="A12" s="131" t="s">
        <v>18</v>
      </c>
      <c r="B12" s="123">
        <v>1897.5</v>
      </c>
      <c r="C12" s="124"/>
      <c r="D12" s="124"/>
      <c r="E12" s="124"/>
      <c r="F12" s="124"/>
      <c r="G12" s="124"/>
      <c r="H12" s="125"/>
      <c r="I12" s="5"/>
      <c r="J12" s="52"/>
      <c r="K12" s="53"/>
      <c r="L12" s="51" t="s">
        <v>21</v>
      </c>
      <c r="M12" s="51" t="s">
        <v>21</v>
      </c>
      <c r="N12" s="51" t="s">
        <v>21</v>
      </c>
      <c r="O12" s="51" t="s">
        <v>21</v>
      </c>
      <c r="P12" s="51" t="s">
        <v>21</v>
      </c>
      <c r="Q12" s="51" t="s">
        <v>21</v>
      </c>
      <c r="R12" s="51" t="s">
        <v>21</v>
      </c>
      <c r="S12" s="51" t="s">
        <v>22</v>
      </c>
      <c r="T12" s="51" t="s">
        <v>21</v>
      </c>
      <c r="U12" s="51" t="s">
        <v>21</v>
      </c>
      <c r="V12" s="51" t="s">
        <v>21</v>
      </c>
      <c r="W12" s="51" t="s">
        <v>21</v>
      </c>
      <c r="X12" s="51" t="s">
        <v>21</v>
      </c>
      <c r="Z12" s="121"/>
      <c r="AA12" s="121"/>
      <c r="AB12" s="121"/>
      <c r="AC12" s="132"/>
      <c r="AD12" s="116"/>
      <c r="AF12" s="172"/>
      <c r="AG12" s="132"/>
      <c r="AH12" s="116"/>
      <c r="AI12" s="116"/>
      <c r="AK12" s="116"/>
      <c r="AL12" s="116"/>
    </row>
    <row r="13" spans="1:38" ht="16.5" thickBot="1" x14ac:dyDescent="0.3">
      <c r="A13" s="133" t="s">
        <v>20</v>
      </c>
      <c r="B13" s="134">
        <v>237.6</v>
      </c>
      <c r="C13" s="135"/>
      <c r="D13" s="135"/>
      <c r="E13" s="135"/>
      <c r="F13" s="135"/>
      <c r="G13" s="135"/>
      <c r="H13" s="136"/>
      <c r="I13" s="5"/>
      <c r="J13" s="54" t="s">
        <v>26</v>
      </c>
      <c r="K13" s="55" t="s">
        <v>185</v>
      </c>
      <c r="L13" s="56">
        <v>-146934.22</v>
      </c>
      <c r="M13" s="56"/>
      <c r="N13" s="56"/>
      <c r="O13" s="56"/>
      <c r="P13" s="56"/>
      <c r="Q13" s="56"/>
      <c r="R13" s="56"/>
      <c r="S13" s="57"/>
      <c r="T13" s="72"/>
      <c r="U13" s="57"/>
      <c r="V13" s="57"/>
      <c r="W13" s="57"/>
      <c r="X13" s="7"/>
      <c r="AC13" s="116"/>
      <c r="AI13" s="116"/>
      <c r="AL13" s="116"/>
    </row>
    <row r="14" spans="1:38" ht="15.75" x14ac:dyDescent="0.25">
      <c r="A14" s="137"/>
      <c r="B14" s="138"/>
      <c r="C14" s="124" t="s">
        <v>23</v>
      </c>
      <c r="D14" s="139"/>
      <c r="E14" s="140" t="s">
        <v>24</v>
      </c>
      <c r="F14" s="141"/>
      <c r="G14" s="140" t="s">
        <v>25</v>
      </c>
      <c r="H14" s="142"/>
      <c r="I14" s="6"/>
      <c r="J14" s="48"/>
      <c r="K14" s="93"/>
      <c r="L14" s="94"/>
      <c r="M14" s="64"/>
      <c r="N14" s="64"/>
      <c r="O14" s="64"/>
      <c r="P14" s="64"/>
      <c r="Q14" s="64"/>
      <c r="R14" s="64"/>
      <c r="S14" s="94"/>
      <c r="T14" s="94"/>
      <c r="U14" s="94"/>
      <c r="V14" s="94"/>
      <c r="W14" s="94"/>
      <c r="X14" s="75"/>
      <c r="AI14" s="116"/>
    </row>
    <row r="15" spans="1:38" ht="15.75" x14ac:dyDescent="0.25">
      <c r="A15" s="34" t="s">
        <v>27</v>
      </c>
      <c r="B15" s="143" t="s">
        <v>28</v>
      </c>
      <c r="C15" s="144" t="s">
        <v>29</v>
      </c>
      <c r="D15" s="145" t="s">
        <v>30</v>
      </c>
      <c r="E15" s="146" t="s">
        <v>29</v>
      </c>
      <c r="F15" s="147" t="s">
        <v>30</v>
      </c>
      <c r="G15" s="146" t="s">
        <v>29</v>
      </c>
      <c r="H15" s="145" t="s">
        <v>30</v>
      </c>
      <c r="I15" s="6"/>
      <c r="J15" s="59">
        <v>1</v>
      </c>
      <c r="K15" s="60" t="s">
        <v>186</v>
      </c>
      <c r="L15" s="64">
        <v>413135.55</v>
      </c>
      <c r="M15" s="64">
        <v>3211.18</v>
      </c>
      <c r="N15" s="64">
        <v>2162.5100000000002</v>
      </c>
      <c r="O15" s="64">
        <v>-275.27999999999997</v>
      </c>
      <c r="P15" s="64">
        <v>-139.57</v>
      </c>
      <c r="Q15" s="64">
        <v>28014.880000000001</v>
      </c>
      <c r="R15" s="64">
        <v>-8.52</v>
      </c>
      <c r="S15" s="64">
        <f>T15+U15+V15+W15+X15</f>
        <v>124352.86</v>
      </c>
      <c r="T15" s="64">
        <v>240.08</v>
      </c>
      <c r="U15" s="64">
        <v>-220.74</v>
      </c>
      <c r="V15" s="64">
        <v>-373.43</v>
      </c>
      <c r="W15" s="64">
        <v>131.85</v>
      </c>
      <c r="X15" s="65">
        <v>124575.1</v>
      </c>
      <c r="Y15" s="95"/>
    </row>
    <row r="16" spans="1:38" ht="15.75" x14ac:dyDescent="0.25">
      <c r="A16" s="34" t="s">
        <v>31</v>
      </c>
      <c r="B16" s="148"/>
      <c r="C16" s="144" t="s">
        <v>32</v>
      </c>
      <c r="D16" s="145" t="s">
        <v>33</v>
      </c>
      <c r="E16" s="146" t="s">
        <v>32</v>
      </c>
      <c r="F16" s="147" t="s">
        <v>34</v>
      </c>
      <c r="G16" s="146" t="s">
        <v>32</v>
      </c>
      <c r="H16" s="145" t="s">
        <v>34</v>
      </c>
      <c r="I16" s="6"/>
      <c r="J16" s="59"/>
      <c r="K16" s="60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95"/>
      <c r="AH16" s="116"/>
      <c r="AI16" s="116"/>
    </row>
    <row r="17" spans="1:35" ht="15.75" x14ac:dyDescent="0.25">
      <c r="A17" s="34"/>
      <c r="B17" s="148"/>
      <c r="C17" s="149"/>
      <c r="D17" s="145" t="s">
        <v>35</v>
      </c>
      <c r="E17" s="122"/>
      <c r="F17" s="147" t="s">
        <v>35</v>
      </c>
      <c r="G17" s="122"/>
      <c r="H17" s="145" t="s">
        <v>35</v>
      </c>
      <c r="I17" s="6"/>
      <c r="J17" s="59">
        <v>2</v>
      </c>
      <c r="K17" s="60" t="s">
        <v>187</v>
      </c>
      <c r="L17" s="64">
        <v>1342809.22</v>
      </c>
      <c r="M17" s="64">
        <v>9786.2099999999991</v>
      </c>
      <c r="N17" s="64">
        <v>0</v>
      </c>
      <c r="O17" s="64">
        <v>0</v>
      </c>
      <c r="P17" s="64">
        <v>0</v>
      </c>
      <c r="Q17" s="64">
        <v>72880.210000000006</v>
      </c>
      <c r="R17" s="64">
        <v>0</v>
      </c>
      <c r="S17" s="64">
        <f>T17+U17+V17+W17+X17</f>
        <v>0</v>
      </c>
      <c r="T17" s="64">
        <v>0</v>
      </c>
      <c r="U17" s="64">
        <v>0</v>
      </c>
      <c r="V17" s="64">
        <v>0</v>
      </c>
      <c r="W17" s="64">
        <v>0</v>
      </c>
      <c r="X17" s="65">
        <v>0</v>
      </c>
      <c r="Y17" s="95"/>
    </row>
    <row r="18" spans="1:35" ht="15.75" x14ac:dyDescent="0.25">
      <c r="A18" s="150"/>
      <c r="B18" s="151"/>
      <c r="C18" s="152" t="s">
        <v>22</v>
      </c>
      <c r="D18" s="153" t="s">
        <v>21</v>
      </c>
      <c r="E18" s="146" t="s">
        <v>22</v>
      </c>
      <c r="F18" s="147" t="s">
        <v>21</v>
      </c>
      <c r="G18" s="154" t="s">
        <v>22</v>
      </c>
      <c r="H18" s="153" t="s">
        <v>21</v>
      </c>
      <c r="I18" s="6"/>
      <c r="J18" s="59"/>
      <c r="K18" s="60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95"/>
      <c r="AI18" s="116"/>
    </row>
    <row r="19" spans="1:35" ht="16.5" customHeight="1" x14ac:dyDescent="0.25">
      <c r="A19" s="8" t="s">
        <v>36</v>
      </c>
      <c r="B19" s="143" t="s">
        <v>37</v>
      </c>
      <c r="C19" s="99">
        <f>D19*12*2135.1</f>
        <v>81987.840000000011</v>
      </c>
      <c r="D19" s="10">
        <v>3.2</v>
      </c>
      <c r="E19" s="100">
        <f>F19*12*2135.1</f>
        <v>81987.840000000011</v>
      </c>
      <c r="F19" s="24">
        <v>3.2</v>
      </c>
      <c r="G19" s="9">
        <f>C19-E19</f>
        <v>0</v>
      </c>
      <c r="H19" s="10">
        <f>D19-F19</f>
        <v>0</v>
      </c>
      <c r="I19" s="155"/>
      <c r="J19" s="59">
        <v>3</v>
      </c>
      <c r="K19" s="60" t="s">
        <v>188</v>
      </c>
      <c r="L19" s="64">
        <v>1289040.8899999999</v>
      </c>
      <c r="M19" s="64">
        <v>9157.42</v>
      </c>
      <c r="N19" s="64">
        <v>0</v>
      </c>
      <c r="O19" s="64">
        <v>-78.930000000000007</v>
      </c>
      <c r="P19" s="64">
        <v>-27.92</v>
      </c>
      <c r="Q19" s="64">
        <v>68883.39</v>
      </c>
      <c r="R19" s="64">
        <v>0</v>
      </c>
      <c r="S19" s="64">
        <f>T19+U19+V19+W19+X19</f>
        <v>0</v>
      </c>
      <c r="T19" s="64">
        <v>0</v>
      </c>
      <c r="U19" s="64">
        <v>0</v>
      </c>
      <c r="V19" s="64">
        <v>0</v>
      </c>
      <c r="W19" s="64">
        <v>0</v>
      </c>
      <c r="X19" s="65">
        <v>0</v>
      </c>
      <c r="Y19" s="95"/>
      <c r="AC19" s="116"/>
      <c r="AI19" s="116"/>
    </row>
    <row r="20" spans="1:35" ht="16.5" customHeight="1" x14ac:dyDescent="0.25">
      <c r="A20" s="8" t="s">
        <v>145</v>
      </c>
      <c r="B20" s="143" t="s">
        <v>39</v>
      </c>
      <c r="C20" s="16"/>
      <c r="D20" s="15"/>
      <c r="E20" s="14"/>
      <c r="F20" s="25"/>
      <c r="G20" s="14"/>
      <c r="H20" s="15"/>
      <c r="I20" s="6"/>
      <c r="J20" s="59"/>
      <c r="K20" s="60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95"/>
      <c r="AG20" s="116"/>
      <c r="AH20" s="116"/>
      <c r="AI20" s="116"/>
    </row>
    <row r="21" spans="1:35" ht="16.5" customHeight="1" x14ac:dyDescent="0.25">
      <c r="A21" s="8" t="s">
        <v>146</v>
      </c>
      <c r="B21" s="143" t="s">
        <v>40</v>
      </c>
      <c r="C21" s="16"/>
      <c r="D21" s="15"/>
      <c r="E21" s="14"/>
      <c r="F21" s="25"/>
      <c r="G21" s="14"/>
      <c r="H21" s="15"/>
      <c r="I21" s="6"/>
      <c r="J21" s="59">
        <v>4</v>
      </c>
      <c r="K21" s="60" t="s">
        <v>189</v>
      </c>
      <c r="L21" s="64">
        <f>L15+L17-L19</f>
        <v>466903.88000000012</v>
      </c>
      <c r="M21" s="64">
        <f t="shared" ref="M21:R21" si="0">M15+M17-M19</f>
        <v>3839.9699999999993</v>
      </c>
      <c r="N21" s="64">
        <f t="shared" si="0"/>
        <v>2162.5100000000002</v>
      </c>
      <c r="O21" s="64">
        <f t="shared" si="0"/>
        <v>-196.34999999999997</v>
      </c>
      <c r="P21" s="64">
        <f t="shared" si="0"/>
        <v>-111.64999999999999</v>
      </c>
      <c r="Q21" s="64">
        <f t="shared" si="0"/>
        <v>32011.700000000012</v>
      </c>
      <c r="R21" s="64">
        <f t="shared" si="0"/>
        <v>-8.52</v>
      </c>
      <c r="S21" s="64">
        <f>T21+U21+V21+W21+X21</f>
        <v>124352.86</v>
      </c>
      <c r="T21" s="64">
        <f t="shared" ref="T21:X21" si="1">T15+T17-T19</f>
        <v>240.08</v>
      </c>
      <c r="U21" s="64">
        <f t="shared" si="1"/>
        <v>-220.74</v>
      </c>
      <c r="V21" s="64">
        <f t="shared" si="1"/>
        <v>-373.43</v>
      </c>
      <c r="W21" s="64">
        <f t="shared" si="1"/>
        <v>131.85</v>
      </c>
      <c r="X21" s="65">
        <f t="shared" si="1"/>
        <v>124575.1</v>
      </c>
      <c r="Y21" s="95"/>
      <c r="AC21" s="116"/>
    </row>
    <row r="22" spans="1:35" ht="16.5" customHeight="1" x14ac:dyDescent="0.25">
      <c r="A22" s="8" t="s">
        <v>147</v>
      </c>
      <c r="B22" s="143" t="s">
        <v>41</v>
      </c>
      <c r="C22" s="16"/>
      <c r="D22" s="15"/>
      <c r="E22" s="14"/>
      <c r="F22" s="25"/>
      <c r="G22" s="14"/>
      <c r="H22" s="15"/>
      <c r="I22" s="6"/>
      <c r="J22" s="59"/>
      <c r="K22" s="60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95"/>
    </row>
    <row r="23" spans="1:35" ht="16.5" customHeight="1" x14ac:dyDescent="0.25">
      <c r="A23" s="34" t="s">
        <v>42</v>
      </c>
      <c r="B23" s="143" t="s">
        <v>141</v>
      </c>
      <c r="C23" s="16"/>
      <c r="D23" s="15"/>
      <c r="E23" s="14"/>
      <c r="F23" s="25"/>
      <c r="G23" s="14"/>
      <c r="H23" s="15"/>
      <c r="I23" s="6"/>
      <c r="J23" s="59">
        <v>5</v>
      </c>
      <c r="K23" s="60" t="s">
        <v>47</v>
      </c>
      <c r="L23" s="64">
        <f>E126</f>
        <v>1266087.568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95"/>
    </row>
    <row r="24" spans="1:35" ht="16.5" customHeight="1" x14ac:dyDescent="0.25">
      <c r="A24" s="34" t="s">
        <v>43</v>
      </c>
      <c r="B24" s="143" t="s">
        <v>94</v>
      </c>
      <c r="C24" s="16"/>
      <c r="D24" s="15"/>
      <c r="E24" s="14"/>
      <c r="F24" s="25"/>
      <c r="G24" s="14"/>
      <c r="H24" s="15"/>
      <c r="I24" s="6"/>
      <c r="J24" s="59">
        <v>6</v>
      </c>
      <c r="K24" s="60" t="s">
        <v>49</v>
      </c>
      <c r="L24" s="64">
        <f>L17-L23</f>
        <v>76721.652000000002</v>
      </c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95"/>
    </row>
    <row r="25" spans="1:35" ht="15.75" customHeight="1" x14ac:dyDescent="0.25">
      <c r="A25" s="34" t="s">
        <v>44</v>
      </c>
      <c r="B25" s="143" t="s">
        <v>3</v>
      </c>
      <c r="C25" s="16"/>
      <c r="D25" s="15"/>
      <c r="E25" s="14"/>
      <c r="F25" s="25"/>
      <c r="G25" s="14"/>
      <c r="H25" s="15"/>
      <c r="I25" s="6"/>
      <c r="J25" s="59"/>
      <c r="K25" s="60" t="s">
        <v>50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95"/>
    </row>
    <row r="26" spans="1:35" ht="15.75" customHeight="1" x14ac:dyDescent="0.25">
      <c r="A26" s="34" t="s">
        <v>45</v>
      </c>
      <c r="B26" s="143" t="s">
        <v>3</v>
      </c>
      <c r="C26" s="16"/>
      <c r="D26" s="15"/>
      <c r="E26" s="14"/>
      <c r="F26" s="25"/>
      <c r="G26" s="14"/>
      <c r="H26" s="15"/>
      <c r="I26" s="6"/>
      <c r="J26" s="59"/>
      <c r="K26" s="60" t="s">
        <v>52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95"/>
    </row>
    <row r="27" spans="1:35" ht="15.75" x14ac:dyDescent="0.25">
      <c r="A27" s="34" t="s">
        <v>46</v>
      </c>
      <c r="B27" s="143" t="s">
        <v>3</v>
      </c>
      <c r="C27" s="16"/>
      <c r="D27" s="15"/>
      <c r="E27" s="14"/>
      <c r="F27" s="25"/>
      <c r="G27" s="14"/>
      <c r="H27" s="15"/>
      <c r="I27" s="6"/>
      <c r="J27" s="59" t="s">
        <v>3</v>
      </c>
      <c r="K27" s="60" t="s">
        <v>3</v>
      </c>
      <c r="L27" s="62"/>
      <c r="M27" s="62"/>
      <c r="N27" s="62"/>
      <c r="O27" s="62"/>
      <c r="P27" s="62"/>
      <c r="Q27" s="62"/>
      <c r="R27" s="62"/>
      <c r="S27" s="64"/>
      <c r="T27" s="64"/>
      <c r="U27" s="64"/>
      <c r="V27" s="64"/>
      <c r="W27" s="64"/>
      <c r="X27" s="63"/>
      <c r="Y27" s="95"/>
    </row>
    <row r="28" spans="1:35" ht="15.75" x14ac:dyDescent="0.25">
      <c r="A28" s="34"/>
      <c r="B28" s="143"/>
      <c r="C28" s="16"/>
      <c r="D28" s="15"/>
      <c r="E28" s="18"/>
      <c r="F28" s="29"/>
      <c r="G28" s="14"/>
      <c r="H28" s="15"/>
      <c r="I28" s="6"/>
      <c r="J28" s="59">
        <v>7</v>
      </c>
      <c r="K28" s="60" t="s">
        <v>57</v>
      </c>
      <c r="L28" s="64">
        <f>L19-L23</f>
        <v>22953.321999999927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2"/>
      <c r="X28" s="63"/>
      <c r="Y28" s="95"/>
    </row>
    <row r="29" spans="1:35" ht="15.75" x14ac:dyDescent="0.25">
      <c r="A29" s="12" t="s">
        <v>48</v>
      </c>
      <c r="B29" s="156" t="s">
        <v>37</v>
      </c>
      <c r="C29" s="101">
        <f>D29*2135.1*12</f>
        <v>100947.52799999999</v>
      </c>
      <c r="D29" s="13">
        <v>3.94</v>
      </c>
      <c r="E29" s="27">
        <f>F29*12*2135.1</f>
        <v>100947.52799999999</v>
      </c>
      <c r="F29" s="13">
        <v>3.94</v>
      </c>
      <c r="G29" s="9">
        <f>C29-E29</f>
        <v>0</v>
      </c>
      <c r="H29" s="13">
        <f>D29-F29</f>
        <v>0</v>
      </c>
      <c r="I29" s="155"/>
      <c r="J29" s="59"/>
      <c r="K29" s="60" t="s">
        <v>60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95"/>
    </row>
    <row r="30" spans="1:35" ht="15.75" x14ac:dyDescent="0.25">
      <c r="A30" s="8" t="s">
        <v>38</v>
      </c>
      <c r="B30" s="157" t="s">
        <v>39</v>
      </c>
      <c r="C30" s="16"/>
      <c r="D30" s="15"/>
      <c r="E30" s="14"/>
      <c r="F30" s="15"/>
      <c r="G30" s="14"/>
      <c r="H30" s="15"/>
      <c r="I30" s="6"/>
      <c r="J30" s="87"/>
      <c r="K30" s="66"/>
      <c r="L30" s="64"/>
      <c r="M30" s="64"/>
      <c r="N30" s="64"/>
      <c r="O30" s="64"/>
      <c r="P30" s="64"/>
      <c r="Q30" s="64"/>
      <c r="R30" s="64"/>
      <c r="S30" s="62"/>
      <c r="T30" s="62"/>
      <c r="U30" s="62"/>
      <c r="V30" s="62"/>
      <c r="W30" s="62"/>
      <c r="X30" s="63"/>
    </row>
    <row r="31" spans="1:35" ht="15.75" x14ac:dyDescent="0.25">
      <c r="A31" s="8" t="s">
        <v>51</v>
      </c>
      <c r="B31" s="157" t="s">
        <v>40</v>
      </c>
      <c r="C31" s="16"/>
      <c r="D31" s="15"/>
      <c r="E31" s="14"/>
      <c r="F31" s="15"/>
      <c r="G31" s="14"/>
      <c r="H31" s="15"/>
      <c r="I31" s="6"/>
      <c r="J31" s="88" t="s">
        <v>112</v>
      </c>
      <c r="K31" s="55" t="s">
        <v>190</v>
      </c>
      <c r="L31" s="61">
        <f>L13+L28</f>
        <v>-123980.89800000007</v>
      </c>
      <c r="M31" s="61"/>
      <c r="N31" s="61"/>
      <c r="O31" s="61"/>
      <c r="P31" s="61"/>
      <c r="Q31" s="61"/>
      <c r="R31" s="61"/>
      <c r="S31" s="64"/>
      <c r="T31" s="64"/>
      <c r="U31" s="64"/>
      <c r="V31" s="64"/>
      <c r="W31" s="64"/>
      <c r="X31" s="65"/>
    </row>
    <row r="32" spans="1:35" ht="15.75" x14ac:dyDescent="0.25">
      <c r="A32" s="8" t="s">
        <v>53</v>
      </c>
      <c r="B32" s="157" t="s">
        <v>54</v>
      </c>
      <c r="C32" s="16"/>
      <c r="D32" s="15"/>
      <c r="E32" s="14"/>
      <c r="F32" s="15"/>
      <c r="G32" s="14"/>
      <c r="H32" s="15"/>
      <c r="I32" s="6"/>
      <c r="J32" s="59"/>
      <c r="K32" s="55" t="s">
        <v>3</v>
      </c>
      <c r="L32" s="64"/>
      <c r="M32" s="62"/>
      <c r="N32" s="62"/>
      <c r="O32" s="62"/>
      <c r="P32" s="62"/>
      <c r="Q32" s="62"/>
      <c r="R32" s="62"/>
      <c r="S32" s="64"/>
      <c r="T32" s="64"/>
      <c r="U32" s="64"/>
      <c r="V32" s="64"/>
      <c r="W32" s="64"/>
      <c r="X32" s="65"/>
    </row>
    <row r="33" spans="1:24" ht="15.75" x14ac:dyDescent="0.25">
      <c r="A33" s="8" t="s">
        <v>55</v>
      </c>
      <c r="B33" s="157" t="s">
        <v>56</v>
      </c>
      <c r="C33" s="16"/>
      <c r="D33" s="15"/>
      <c r="E33" s="14"/>
      <c r="F33" s="15"/>
      <c r="G33" s="14"/>
      <c r="H33" s="15"/>
      <c r="I33" s="6"/>
      <c r="J33" s="59"/>
      <c r="K33" s="55" t="s">
        <v>123</v>
      </c>
      <c r="L33" s="62"/>
      <c r="M33" s="62"/>
      <c r="N33" s="62"/>
      <c r="O33" s="62"/>
      <c r="P33" s="62"/>
      <c r="Q33" s="62"/>
      <c r="R33" s="62"/>
      <c r="S33" s="64"/>
      <c r="T33" s="64"/>
      <c r="U33" s="64"/>
      <c r="V33" s="64"/>
      <c r="W33" s="64"/>
      <c r="X33" s="65"/>
    </row>
    <row r="34" spans="1:24" ht="15.75" x14ac:dyDescent="0.25">
      <c r="A34" s="8" t="s">
        <v>58</v>
      </c>
      <c r="B34" s="157" t="s">
        <v>59</v>
      </c>
      <c r="C34" s="16"/>
      <c r="D34" s="15"/>
      <c r="E34" s="14"/>
      <c r="F34" s="15"/>
      <c r="G34" s="14"/>
      <c r="H34" s="15"/>
      <c r="I34" s="6"/>
      <c r="J34" s="59"/>
      <c r="K34" s="55" t="s">
        <v>124</v>
      </c>
      <c r="L34" s="61">
        <f>4176+17139+18357</f>
        <v>39672</v>
      </c>
      <c r="M34" s="73"/>
      <c r="N34" s="73"/>
      <c r="O34" s="73"/>
      <c r="P34" s="73"/>
      <c r="Q34" s="73"/>
      <c r="R34" s="73"/>
      <c r="S34" s="64"/>
      <c r="T34" s="64"/>
      <c r="U34" s="64"/>
      <c r="V34" s="64"/>
      <c r="W34" s="64"/>
      <c r="X34" s="65"/>
    </row>
    <row r="35" spans="1:24" ht="15.75" x14ac:dyDescent="0.25">
      <c r="A35" s="34" t="s">
        <v>42</v>
      </c>
      <c r="B35" s="157" t="s">
        <v>61</v>
      </c>
      <c r="C35" s="16"/>
      <c r="D35" s="15"/>
      <c r="E35" s="14"/>
      <c r="F35" s="15"/>
      <c r="G35" s="14"/>
      <c r="H35" s="15"/>
      <c r="I35" s="6"/>
      <c r="J35" s="59"/>
      <c r="K35" s="60"/>
      <c r="L35" s="64"/>
      <c r="M35" s="62"/>
      <c r="N35" s="62"/>
      <c r="O35" s="62"/>
      <c r="P35" s="62"/>
      <c r="Q35" s="62"/>
      <c r="R35" s="62"/>
      <c r="S35" s="64"/>
      <c r="T35" s="64"/>
      <c r="U35" s="64"/>
      <c r="V35" s="64"/>
      <c r="W35" s="64"/>
      <c r="X35" s="65"/>
    </row>
    <row r="36" spans="1:24" ht="15.75" x14ac:dyDescent="0.25">
      <c r="A36" s="34" t="s">
        <v>43</v>
      </c>
      <c r="B36" s="157" t="s">
        <v>62</v>
      </c>
      <c r="C36" s="16"/>
      <c r="D36" s="15"/>
      <c r="E36" s="14"/>
      <c r="F36" s="15"/>
      <c r="G36" s="14"/>
      <c r="H36" s="15"/>
      <c r="I36" s="6"/>
      <c r="J36" s="59"/>
      <c r="K36" s="60"/>
      <c r="L36" s="64"/>
      <c r="M36" s="62"/>
      <c r="N36" s="62"/>
      <c r="O36" s="62"/>
      <c r="P36" s="62"/>
      <c r="Q36" s="62"/>
      <c r="R36" s="62"/>
      <c r="S36" s="64"/>
      <c r="T36" s="64"/>
      <c r="U36" s="64"/>
      <c r="V36" s="64"/>
      <c r="W36" s="64"/>
      <c r="X36" s="65"/>
    </row>
    <row r="37" spans="1:24" ht="15.75" x14ac:dyDescent="0.25">
      <c r="A37" s="34" t="s">
        <v>44</v>
      </c>
      <c r="B37" s="157" t="s">
        <v>63</v>
      </c>
      <c r="C37" s="16"/>
      <c r="D37" s="15"/>
      <c r="E37" s="14"/>
      <c r="F37" s="15"/>
      <c r="G37" s="14"/>
      <c r="H37" s="15"/>
      <c r="I37" s="6"/>
      <c r="J37" s="59"/>
      <c r="K37" s="55"/>
      <c r="L37" s="61"/>
      <c r="M37" s="62"/>
      <c r="N37" s="62"/>
      <c r="O37" s="62"/>
      <c r="P37" s="62"/>
      <c r="Q37" s="62"/>
      <c r="R37" s="62"/>
      <c r="S37" s="64"/>
      <c r="T37" s="64"/>
      <c r="U37" s="64"/>
      <c r="V37" s="64"/>
      <c r="W37" s="64"/>
      <c r="X37" s="65"/>
    </row>
    <row r="38" spans="1:24" ht="15.75" x14ac:dyDescent="0.25">
      <c r="A38" s="34" t="s">
        <v>45</v>
      </c>
      <c r="B38" s="157" t="s">
        <v>64</v>
      </c>
      <c r="C38" s="16"/>
      <c r="D38" s="15"/>
      <c r="E38" s="14"/>
      <c r="F38" s="15"/>
      <c r="G38" s="14"/>
      <c r="H38" s="15"/>
      <c r="I38" s="6"/>
      <c r="J38" s="59"/>
      <c r="K38" s="55" t="s">
        <v>67</v>
      </c>
      <c r="L38" s="62"/>
      <c r="M38" s="62"/>
      <c r="N38" s="62"/>
      <c r="O38" s="62"/>
      <c r="P38" s="62"/>
      <c r="Q38" s="62"/>
      <c r="R38" s="62"/>
      <c r="S38" s="64"/>
      <c r="T38" s="64"/>
      <c r="U38" s="64"/>
      <c r="V38" s="64"/>
      <c r="W38" s="64"/>
      <c r="X38" s="65"/>
    </row>
    <row r="39" spans="1:24" ht="16.5" thickBot="1" x14ac:dyDescent="0.3">
      <c r="A39" s="34" t="s">
        <v>46</v>
      </c>
      <c r="B39" s="157" t="s">
        <v>65</v>
      </c>
      <c r="C39" s="16"/>
      <c r="D39" s="15"/>
      <c r="E39" s="14"/>
      <c r="F39" s="15"/>
      <c r="G39" s="14"/>
      <c r="H39" s="15"/>
      <c r="I39" s="6"/>
      <c r="J39" s="67"/>
      <c r="K39" s="68" t="s">
        <v>180</v>
      </c>
      <c r="L39" s="68"/>
      <c r="M39" s="68"/>
      <c r="N39" s="68"/>
      <c r="O39" s="68"/>
      <c r="P39" s="68"/>
      <c r="Q39" s="68"/>
      <c r="R39" s="68"/>
      <c r="S39" s="69"/>
      <c r="T39" s="69"/>
      <c r="U39" s="69"/>
      <c r="V39" s="69"/>
      <c r="W39" s="69"/>
      <c r="X39" s="70"/>
    </row>
    <row r="40" spans="1:24" ht="15.75" x14ac:dyDescent="0.25">
      <c r="A40" s="34"/>
      <c r="B40" s="157" t="s">
        <v>66</v>
      </c>
      <c r="C40" s="16"/>
      <c r="D40" s="15"/>
      <c r="E40" s="14"/>
      <c r="F40" s="15"/>
      <c r="G40" s="14"/>
      <c r="H40" s="15"/>
      <c r="I40" s="6"/>
      <c r="J40"/>
      <c r="K40" s="3"/>
      <c r="L40" s="3"/>
      <c r="M40" s="3"/>
      <c r="N40" s="3"/>
      <c r="O40" s="3"/>
      <c r="P40" s="3"/>
      <c r="Q40" s="3"/>
      <c r="R40" s="3"/>
      <c r="S40" s="71"/>
      <c r="T40" s="71"/>
      <c r="U40" s="71"/>
      <c r="V40" s="71"/>
      <c r="W40" s="71"/>
      <c r="X40" s="3"/>
    </row>
    <row r="41" spans="1:24" ht="15.75" x14ac:dyDescent="0.25">
      <c r="A41" s="34"/>
      <c r="B41" s="157" t="s">
        <v>68</v>
      </c>
      <c r="C41" s="16"/>
      <c r="D41" s="15"/>
      <c r="E41" s="14"/>
      <c r="F41" s="15"/>
      <c r="G41" s="14"/>
      <c r="H41" s="15"/>
      <c r="I41" s="6"/>
      <c r="J41"/>
      <c r="K41" s="3" t="s">
        <v>3</v>
      </c>
      <c r="L41" s="3"/>
      <c r="M41" s="3"/>
      <c r="N41" s="3"/>
      <c r="O41" s="3"/>
      <c r="P41" s="3"/>
      <c r="Q41" s="3"/>
      <c r="R41" s="3"/>
      <c r="S41" s="71"/>
      <c r="T41" s="71"/>
      <c r="U41" s="71"/>
      <c r="V41" s="71"/>
      <c r="W41" s="3"/>
      <c r="X41" s="3"/>
    </row>
    <row r="42" spans="1:24" ht="15.75" x14ac:dyDescent="0.25">
      <c r="A42" s="34"/>
      <c r="B42" s="157" t="s">
        <v>69</v>
      </c>
      <c r="C42" s="16"/>
      <c r="D42" s="15"/>
      <c r="E42" s="14"/>
      <c r="F42" s="15"/>
      <c r="G42" s="14"/>
      <c r="H42" s="15"/>
      <c r="I42" s="6"/>
      <c r="J4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x14ac:dyDescent="0.25">
      <c r="A43" s="150"/>
      <c r="B43" s="151"/>
      <c r="C43" s="20"/>
      <c r="D43" s="19"/>
      <c r="E43" s="18"/>
      <c r="F43" s="19"/>
      <c r="G43" s="18"/>
      <c r="H43" s="19"/>
      <c r="I43" s="6"/>
      <c r="J43"/>
      <c r="K43" s="3" t="s">
        <v>191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x14ac:dyDescent="0.25">
      <c r="A44" s="12" t="s">
        <v>70</v>
      </c>
      <c r="B44" s="38" t="s">
        <v>71</v>
      </c>
      <c r="C44" s="27">
        <f>D44*12*2135.1</f>
        <v>34332.408000000003</v>
      </c>
      <c r="D44" s="13">
        <v>1.34</v>
      </c>
      <c r="E44" s="27">
        <f>F44*12*2135.1</f>
        <v>34332.408000000003</v>
      </c>
      <c r="F44" s="13">
        <v>1.34</v>
      </c>
      <c r="G44" s="9">
        <f>C44-E44</f>
        <v>0</v>
      </c>
      <c r="H44" s="13">
        <f>D44-F44</f>
        <v>0</v>
      </c>
      <c r="I44" s="155"/>
      <c r="J4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x14ac:dyDescent="0.25">
      <c r="A45" s="8" t="s">
        <v>72</v>
      </c>
      <c r="B45" s="143" t="s">
        <v>73</v>
      </c>
      <c r="C45" s="14"/>
      <c r="D45" s="15" t="s">
        <v>3</v>
      </c>
      <c r="E45" s="14"/>
      <c r="F45" s="15" t="s">
        <v>3</v>
      </c>
      <c r="G45" s="14"/>
      <c r="H45" s="15" t="s">
        <v>3</v>
      </c>
      <c r="I45" s="6"/>
      <c r="J45"/>
      <c r="K45" s="3"/>
      <c r="L45" s="3"/>
      <c r="M45" s="3"/>
      <c r="N45" s="3"/>
      <c r="O45" s="3"/>
      <c r="P45" s="3"/>
      <c r="Q45" s="3"/>
      <c r="R45" s="3"/>
      <c r="S45" s="71"/>
      <c r="T45" s="71"/>
      <c r="U45" s="71"/>
      <c r="V45" s="71"/>
      <c r="W45" s="71"/>
      <c r="X45" s="71"/>
    </row>
    <row r="46" spans="1:24" ht="15.75" x14ac:dyDescent="0.25">
      <c r="A46" s="8" t="s">
        <v>38</v>
      </c>
      <c r="B46" s="143" t="s">
        <v>74</v>
      </c>
      <c r="C46" s="14"/>
      <c r="D46" s="15"/>
      <c r="E46" s="14"/>
      <c r="F46" s="15"/>
      <c r="G46" s="14"/>
      <c r="H46" s="15"/>
      <c r="I46" s="6"/>
      <c r="J46"/>
      <c r="K46" s="3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ht="15.75" x14ac:dyDescent="0.25">
      <c r="A47" s="8"/>
      <c r="B47" s="143"/>
      <c r="C47" s="14"/>
      <c r="D47" s="15"/>
      <c r="E47" s="14"/>
      <c r="F47" s="15"/>
      <c r="G47" s="14"/>
      <c r="H47" s="15"/>
      <c r="I47" s="6"/>
      <c r="J47"/>
      <c r="K47" s="3"/>
      <c r="L47"/>
      <c r="M47" s="58"/>
      <c r="N47" s="58"/>
      <c r="O47" s="58"/>
      <c r="P47" s="58"/>
      <c r="Q47" s="58"/>
      <c r="R47" s="58"/>
      <c r="S47" s="71"/>
      <c r="T47" s="71"/>
      <c r="U47" s="71"/>
      <c r="V47" s="71"/>
      <c r="W47"/>
      <c r="X47"/>
    </row>
    <row r="48" spans="1:24" x14ac:dyDescent="0.25">
      <c r="A48" s="12" t="s">
        <v>148</v>
      </c>
      <c r="B48" s="38"/>
      <c r="C48" s="27">
        <f>D48*12*2135.1</f>
        <v>49192.703999999998</v>
      </c>
      <c r="D48" s="13">
        <v>1.92</v>
      </c>
      <c r="E48" s="27">
        <f>F48*12*2135.1</f>
        <v>49192.703999999998</v>
      </c>
      <c r="F48" s="13">
        <v>1.92</v>
      </c>
      <c r="G48" s="9">
        <f>C48-E48</f>
        <v>0</v>
      </c>
      <c r="H48" s="13">
        <f>D48-F48</f>
        <v>0</v>
      </c>
      <c r="I48" s="15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x14ac:dyDescent="0.25">
      <c r="A49" s="8" t="s">
        <v>149</v>
      </c>
      <c r="B49" s="143" t="s">
        <v>75</v>
      </c>
      <c r="C49" s="14"/>
      <c r="D49" s="10"/>
      <c r="E49" s="14"/>
      <c r="F49" s="10"/>
      <c r="G49" s="14"/>
      <c r="H49" s="15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x14ac:dyDescent="0.25">
      <c r="A50" s="17" t="s">
        <v>150</v>
      </c>
      <c r="B50" s="158"/>
      <c r="C50" s="18"/>
      <c r="D50" s="19"/>
      <c r="E50" s="18"/>
      <c r="F50" s="19"/>
      <c r="G50" s="18"/>
      <c r="H50" s="19"/>
      <c r="I50" s="15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x14ac:dyDescent="0.25">
      <c r="A51" s="26" t="s">
        <v>171</v>
      </c>
      <c r="B51" s="143" t="s">
        <v>76</v>
      </c>
      <c r="C51" s="27">
        <f>D51*12*2135.1</f>
        <v>140404.17600000001</v>
      </c>
      <c r="D51" s="10">
        <v>5.48</v>
      </c>
      <c r="E51" s="27">
        <f>F51*12*2135.1</f>
        <v>140404.17600000001</v>
      </c>
      <c r="F51" s="10">
        <v>5.48</v>
      </c>
      <c r="G51" s="9">
        <f>C51-E51</f>
        <v>0</v>
      </c>
      <c r="H51" s="13">
        <f>D51-F51</f>
        <v>0</v>
      </c>
      <c r="I51" s="15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x14ac:dyDescent="0.25">
      <c r="A52" s="78" t="s">
        <v>172</v>
      </c>
      <c r="B52" s="143" t="s">
        <v>77</v>
      </c>
      <c r="C52" s="22"/>
      <c r="D52" s="10"/>
      <c r="E52" s="21"/>
      <c r="F52" s="10"/>
      <c r="G52" s="21"/>
      <c r="H52" s="10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x14ac:dyDescent="0.25">
      <c r="A53" s="78" t="s">
        <v>173</v>
      </c>
      <c r="B53" s="143" t="s">
        <v>97</v>
      </c>
      <c r="C53" s="22"/>
      <c r="D53" s="10"/>
      <c r="E53" s="21"/>
      <c r="F53" s="10"/>
      <c r="G53" s="21"/>
      <c r="H53" s="10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x14ac:dyDescent="0.25">
      <c r="A54" s="34" t="s">
        <v>42</v>
      </c>
      <c r="B54" s="143" t="s">
        <v>96</v>
      </c>
      <c r="C54" s="22"/>
      <c r="D54" s="10"/>
      <c r="E54" s="21"/>
      <c r="F54" s="10"/>
      <c r="G54" s="21"/>
      <c r="H54" s="10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x14ac:dyDescent="0.25">
      <c r="A55" s="34" t="s">
        <v>43</v>
      </c>
      <c r="B55" s="143" t="s">
        <v>78</v>
      </c>
      <c r="C55" s="22"/>
      <c r="D55" s="10"/>
      <c r="E55" s="21"/>
      <c r="F55" s="10"/>
      <c r="G55" s="21"/>
      <c r="H55" s="10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x14ac:dyDescent="0.25">
      <c r="A56" s="34" t="s">
        <v>44</v>
      </c>
      <c r="B56" s="143" t="s">
        <v>79</v>
      </c>
      <c r="C56" s="22"/>
      <c r="D56" s="10"/>
      <c r="E56" s="21"/>
      <c r="F56" s="10"/>
      <c r="G56" s="21"/>
      <c r="H56" s="10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x14ac:dyDescent="0.25">
      <c r="A57" s="34" t="s">
        <v>45</v>
      </c>
      <c r="B57" s="143" t="s">
        <v>80</v>
      </c>
      <c r="C57" s="22"/>
      <c r="D57" s="10"/>
      <c r="E57" s="21"/>
      <c r="F57" s="10"/>
      <c r="G57" s="21"/>
      <c r="H57" s="10"/>
      <c r="I57" s="15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x14ac:dyDescent="0.25">
      <c r="A58" s="34" t="s">
        <v>46</v>
      </c>
      <c r="B58" s="143" t="s">
        <v>81</v>
      </c>
      <c r="C58" s="22"/>
      <c r="D58" s="10"/>
      <c r="E58" s="21"/>
      <c r="F58" s="10"/>
      <c r="G58" s="21"/>
      <c r="H58" s="10"/>
      <c r="I58" s="15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x14ac:dyDescent="0.25">
      <c r="A59" s="34"/>
      <c r="B59" s="143" t="s">
        <v>82</v>
      </c>
      <c r="C59" s="22"/>
      <c r="D59" s="10"/>
      <c r="E59" s="21"/>
      <c r="F59" s="10"/>
      <c r="G59" s="21"/>
      <c r="H59" s="10"/>
      <c r="I59" s="15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x14ac:dyDescent="0.25">
      <c r="A60" s="34"/>
      <c r="B60" s="143" t="s">
        <v>83</v>
      </c>
      <c r="C60" s="22"/>
      <c r="D60" s="10"/>
      <c r="E60" s="21"/>
      <c r="F60" s="10"/>
      <c r="G60" s="21"/>
      <c r="H60" s="10"/>
      <c r="I60" s="15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x14ac:dyDescent="0.25">
      <c r="A61" s="34"/>
      <c r="B61" s="143" t="s">
        <v>84</v>
      </c>
      <c r="C61" s="16"/>
      <c r="D61" s="15"/>
      <c r="E61" s="14"/>
      <c r="F61" s="15"/>
      <c r="G61" s="14"/>
      <c r="H61" s="15"/>
      <c r="I61" s="15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x14ac:dyDescent="0.25">
      <c r="A62" s="26" t="s">
        <v>174</v>
      </c>
      <c r="B62" s="38" t="s">
        <v>85</v>
      </c>
      <c r="C62" s="27">
        <f>D62*12*2135.1</f>
        <v>221110.95600000001</v>
      </c>
      <c r="D62" s="13">
        <v>8.6300000000000008</v>
      </c>
      <c r="E62" s="27">
        <f>F62*12*2135.1</f>
        <v>221110.95600000001</v>
      </c>
      <c r="F62" s="13">
        <v>8.6300000000000008</v>
      </c>
      <c r="G62" s="9">
        <f>C62-E62</f>
        <v>0</v>
      </c>
      <c r="H62" s="13">
        <f>D62-F62</f>
        <v>0</v>
      </c>
      <c r="I62" s="15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x14ac:dyDescent="0.25">
      <c r="A63" s="78" t="s">
        <v>175</v>
      </c>
      <c r="B63" s="143" t="s">
        <v>87</v>
      </c>
      <c r="C63" s="16"/>
      <c r="D63" s="15"/>
      <c r="E63" s="14"/>
      <c r="F63" s="15"/>
      <c r="G63" s="14"/>
      <c r="H63" s="15"/>
      <c r="I63" s="15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x14ac:dyDescent="0.25">
      <c r="A64" s="78" t="s">
        <v>176</v>
      </c>
      <c r="B64" s="143" t="s">
        <v>88</v>
      </c>
      <c r="C64" s="16"/>
      <c r="D64" s="15"/>
      <c r="E64" s="14"/>
      <c r="F64" s="15"/>
      <c r="G64" s="14"/>
      <c r="H64" s="15"/>
      <c r="I64" s="15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x14ac:dyDescent="0.25">
      <c r="A65" s="34"/>
      <c r="B65" s="143"/>
      <c r="C65" s="16"/>
      <c r="D65" s="15"/>
      <c r="E65" s="14"/>
      <c r="F65" s="15"/>
      <c r="G65" s="14"/>
      <c r="H65" s="15"/>
      <c r="I65" s="15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x14ac:dyDescent="0.25">
      <c r="A66" s="23" t="s">
        <v>89</v>
      </c>
      <c r="B66" s="85" t="s">
        <v>167</v>
      </c>
      <c r="C66" s="11"/>
      <c r="D66" s="81"/>
      <c r="E66" s="9"/>
      <c r="F66" s="81"/>
      <c r="G66" s="9"/>
      <c r="H66" s="13"/>
      <c r="I66" s="15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x14ac:dyDescent="0.25">
      <c r="A67" s="34" t="s">
        <v>86</v>
      </c>
      <c r="B67" s="86" t="s">
        <v>168</v>
      </c>
      <c r="C67" s="16"/>
      <c r="D67" s="39"/>
      <c r="E67" s="14"/>
      <c r="F67" s="80"/>
      <c r="G67" s="14"/>
      <c r="H67" s="15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x14ac:dyDescent="0.25">
      <c r="A68" s="74" t="s">
        <v>118</v>
      </c>
      <c r="B68" s="86" t="s">
        <v>157</v>
      </c>
      <c r="C68" s="16"/>
      <c r="D68" s="39"/>
      <c r="E68" s="14"/>
      <c r="F68" s="80"/>
      <c r="G68" s="14"/>
      <c r="H68" s="15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x14ac:dyDescent="0.25">
      <c r="A69" s="34"/>
      <c r="B69" s="86" t="s">
        <v>158</v>
      </c>
      <c r="C69" s="16"/>
      <c r="D69" s="39"/>
      <c r="E69" s="14"/>
      <c r="F69" s="80"/>
      <c r="G69" s="14"/>
      <c r="H69" s="15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x14ac:dyDescent="0.25">
      <c r="A70" s="34"/>
      <c r="B70" s="86" t="s">
        <v>159</v>
      </c>
      <c r="C70" s="16"/>
      <c r="D70" s="39"/>
      <c r="E70" s="14"/>
      <c r="F70" s="80"/>
      <c r="G70" s="14"/>
      <c r="H70" s="15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x14ac:dyDescent="0.25">
      <c r="A71" s="34"/>
      <c r="B71" s="86" t="s">
        <v>160</v>
      </c>
      <c r="C71" s="16"/>
      <c r="D71" s="39"/>
      <c r="E71" s="14"/>
      <c r="F71" s="80"/>
      <c r="G71" s="14"/>
      <c r="H71" s="15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x14ac:dyDescent="0.25">
      <c r="A72" s="34"/>
      <c r="B72" s="86" t="s">
        <v>170</v>
      </c>
      <c r="C72" s="16"/>
      <c r="D72" s="39"/>
      <c r="E72" s="14"/>
      <c r="F72" s="80"/>
      <c r="G72" s="14"/>
      <c r="H72" s="15"/>
      <c r="I72" s="15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x14ac:dyDescent="0.25">
      <c r="A73" s="34"/>
      <c r="B73" s="143" t="s">
        <v>169</v>
      </c>
      <c r="C73" s="16"/>
      <c r="D73" s="39"/>
      <c r="E73" s="14"/>
      <c r="F73" s="80"/>
      <c r="G73" s="14"/>
      <c r="H73" s="15"/>
      <c r="I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25">
      <c r="A74" s="34"/>
      <c r="B74" s="143"/>
      <c r="C74" s="16"/>
      <c r="D74" s="39"/>
      <c r="E74" s="14"/>
      <c r="F74" s="80"/>
      <c r="G74" s="14"/>
      <c r="H74" s="15"/>
      <c r="I74" s="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x14ac:dyDescent="0.25">
      <c r="A75" s="34"/>
      <c r="B75" s="143"/>
      <c r="C75" s="16"/>
      <c r="D75" s="39"/>
      <c r="E75" s="14"/>
      <c r="F75" s="80"/>
      <c r="G75" s="14"/>
      <c r="H75" s="15"/>
      <c r="I75" s="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x14ac:dyDescent="0.25">
      <c r="A76" s="34"/>
      <c r="B76" s="143"/>
      <c r="C76" s="16"/>
      <c r="D76" s="39"/>
      <c r="E76" s="14"/>
      <c r="F76" s="80"/>
      <c r="G76" s="14"/>
      <c r="H76" s="15"/>
      <c r="I76" s="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x14ac:dyDescent="0.25">
      <c r="A77" s="34"/>
      <c r="B77" s="143"/>
      <c r="C77" s="16"/>
      <c r="D77" s="39"/>
      <c r="E77" s="14"/>
      <c r="F77" s="80"/>
      <c r="G77" s="14"/>
      <c r="H77" s="15"/>
      <c r="I77" s="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x14ac:dyDescent="0.25">
      <c r="A78" s="34"/>
      <c r="B78" s="143"/>
      <c r="C78" s="16"/>
      <c r="D78" s="39"/>
      <c r="E78" s="14"/>
      <c r="F78" s="80"/>
      <c r="G78" s="14"/>
      <c r="H78" s="15"/>
      <c r="I78" s="6"/>
    </row>
    <row r="79" spans="1:24" x14ac:dyDescent="0.25">
      <c r="A79" s="150"/>
      <c r="B79" s="160"/>
      <c r="C79" s="20"/>
      <c r="D79" s="40"/>
      <c r="E79" s="18"/>
      <c r="F79" s="40"/>
      <c r="G79" s="18"/>
      <c r="H79" s="19"/>
      <c r="I79" s="6"/>
    </row>
    <row r="80" spans="1:24" x14ac:dyDescent="0.25">
      <c r="A80" s="23" t="s">
        <v>90</v>
      </c>
      <c r="B80" s="85" t="s">
        <v>161</v>
      </c>
      <c r="C80" s="11"/>
      <c r="D80" s="81"/>
      <c r="E80" s="9"/>
      <c r="F80" s="81"/>
      <c r="G80" s="9"/>
      <c r="H80" s="13"/>
      <c r="I80" s="6"/>
    </row>
    <row r="81" spans="1:9" x14ac:dyDescent="0.25">
      <c r="A81" s="34" t="s">
        <v>86</v>
      </c>
      <c r="B81" s="86" t="s">
        <v>162</v>
      </c>
      <c r="C81" s="16"/>
      <c r="D81" s="39"/>
      <c r="E81" s="14"/>
      <c r="F81" s="80"/>
      <c r="G81" s="14"/>
      <c r="H81" s="15"/>
      <c r="I81" s="6"/>
    </row>
    <row r="82" spans="1:9" x14ac:dyDescent="0.25">
      <c r="A82" s="34" t="s">
        <v>119</v>
      </c>
      <c r="B82" s="86" t="s">
        <v>163</v>
      </c>
      <c r="C82" s="16"/>
      <c r="D82" s="39"/>
      <c r="E82" s="14"/>
      <c r="F82" s="80"/>
      <c r="G82" s="14"/>
      <c r="H82" s="15"/>
      <c r="I82" s="6"/>
    </row>
    <row r="83" spans="1:9" x14ac:dyDescent="0.25">
      <c r="A83" s="34"/>
      <c r="B83" s="86" t="s">
        <v>164</v>
      </c>
      <c r="C83" s="16"/>
      <c r="D83" s="39"/>
      <c r="E83" s="14"/>
      <c r="F83" s="80"/>
      <c r="G83" s="14"/>
      <c r="H83" s="15"/>
      <c r="I83" s="6"/>
    </row>
    <row r="84" spans="1:9" x14ac:dyDescent="0.25">
      <c r="A84" s="34"/>
      <c r="B84" s="86" t="s">
        <v>165</v>
      </c>
      <c r="C84" s="16"/>
      <c r="D84" s="39"/>
      <c r="E84" s="14"/>
      <c r="F84" s="80"/>
      <c r="G84" s="14"/>
      <c r="H84" s="15"/>
      <c r="I84" s="6"/>
    </row>
    <row r="85" spans="1:9" x14ac:dyDescent="0.25">
      <c r="A85" s="34"/>
      <c r="B85" s="86" t="s">
        <v>159</v>
      </c>
      <c r="C85" s="16"/>
      <c r="D85" s="39"/>
      <c r="E85" s="14"/>
      <c r="F85" s="80"/>
      <c r="G85" s="14"/>
      <c r="H85" s="15"/>
      <c r="I85" s="6"/>
    </row>
    <row r="86" spans="1:9" x14ac:dyDescent="0.25">
      <c r="A86" s="34"/>
      <c r="B86" s="86" t="s">
        <v>160</v>
      </c>
      <c r="C86" s="16"/>
      <c r="D86" s="39"/>
      <c r="E86" s="14"/>
      <c r="F86" s="80"/>
      <c r="G86" s="14"/>
      <c r="H86" s="15"/>
      <c r="I86" s="6"/>
    </row>
    <row r="87" spans="1:9" x14ac:dyDescent="0.25">
      <c r="A87" s="34"/>
      <c r="B87" s="86" t="s">
        <v>166</v>
      </c>
      <c r="C87" s="16"/>
      <c r="D87" s="39"/>
      <c r="E87" s="14"/>
      <c r="F87" s="80"/>
      <c r="G87" s="14"/>
      <c r="H87" s="15"/>
      <c r="I87" s="6"/>
    </row>
    <row r="88" spans="1:9" x14ac:dyDescent="0.25">
      <c r="A88" s="150"/>
      <c r="B88" s="161"/>
      <c r="C88" s="20"/>
      <c r="D88" s="40"/>
      <c r="E88" s="18"/>
      <c r="F88" s="40"/>
      <c r="G88" s="18"/>
      <c r="H88" s="19"/>
      <c r="I88" s="6"/>
    </row>
    <row r="89" spans="1:9" x14ac:dyDescent="0.25">
      <c r="A89" s="12" t="s">
        <v>99</v>
      </c>
      <c r="B89" s="38" t="s">
        <v>101</v>
      </c>
      <c r="C89" s="27">
        <f>D89*12*2135.1</f>
        <v>3330.7559999999999</v>
      </c>
      <c r="D89" s="24">
        <v>0.13</v>
      </c>
      <c r="E89" s="27">
        <v>1309.8399999999999</v>
      </c>
      <c r="F89" s="24">
        <v>0.05</v>
      </c>
      <c r="G89" s="27">
        <f>C89-E89</f>
        <v>2020.9159999999999</v>
      </c>
      <c r="H89" s="13">
        <f>D89-F89</f>
        <v>0.08</v>
      </c>
      <c r="I89" s="155"/>
    </row>
    <row r="90" spans="1:9" x14ac:dyDescent="0.25">
      <c r="A90" s="8" t="s">
        <v>100</v>
      </c>
      <c r="B90" s="143" t="s">
        <v>135</v>
      </c>
      <c r="C90" s="16"/>
      <c r="D90" s="15"/>
      <c r="E90" s="14"/>
      <c r="F90" s="15"/>
      <c r="G90" s="14"/>
      <c r="H90" s="15"/>
      <c r="I90" s="6"/>
    </row>
    <row r="91" spans="1:9" x14ac:dyDescent="0.25">
      <c r="A91" s="12" t="s">
        <v>102</v>
      </c>
      <c r="B91" s="38" t="s">
        <v>92</v>
      </c>
      <c r="C91" s="27">
        <f>D91*12*2135.1</f>
        <v>41506.344000000005</v>
      </c>
      <c r="D91" s="24">
        <v>1.62</v>
      </c>
      <c r="E91" s="27">
        <f>F91*12*2135.1</f>
        <v>41506.344000000005</v>
      </c>
      <c r="F91" s="24">
        <v>1.62</v>
      </c>
      <c r="G91" s="9">
        <f>C91-E91</f>
        <v>0</v>
      </c>
      <c r="H91" s="13">
        <f>D91-F91</f>
        <v>0</v>
      </c>
      <c r="I91" s="162"/>
    </row>
    <row r="92" spans="1:9" x14ac:dyDescent="0.25">
      <c r="A92" s="8" t="s">
        <v>98</v>
      </c>
      <c r="B92" s="37"/>
      <c r="C92" s="16"/>
      <c r="D92" s="15"/>
      <c r="E92" s="16"/>
      <c r="F92" s="15"/>
      <c r="G92" s="14"/>
      <c r="H92" s="15"/>
      <c r="I92" s="6"/>
    </row>
    <row r="93" spans="1:9" x14ac:dyDescent="0.25">
      <c r="A93" s="12" t="s">
        <v>133</v>
      </c>
      <c r="B93" s="38" t="s">
        <v>75</v>
      </c>
      <c r="C93" s="27">
        <f>D93*12*2135.1</f>
        <v>2562.1200000000003</v>
      </c>
      <c r="D93" s="31">
        <v>0.1</v>
      </c>
      <c r="E93" s="27">
        <v>132.18</v>
      </c>
      <c r="F93" s="31">
        <v>0.01</v>
      </c>
      <c r="G93" s="27">
        <f>C93-E93</f>
        <v>2429.9400000000005</v>
      </c>
      <c r="H93" s="13">
        <f>D93-F93</f>
        <v>9.0000000000000011E-2</v>
      </c>
      <c r="I93" s="155"/>
    </row>
    <row r="94" spans="1:9" x14ac:dyDescent="0.25">
      <c r="A94" s="17" t="s">
        <v>134</v>
      </c>
      <c r="B94" s="160"/>
      <c r="C94" s="16"/>
      <c r="D94" s="39"/>
      <c r="E94" s="18"/>
      <c r="F94" s="39"/>
      <c r="G94" s="14"/>
      <c r="H94" s="15"/>
      <c r="I94" s="155"/>
    </row>
    <row r="95" spans="1:9" x14ac:dyDescent="0.25">
      <c r="A95" s="12" t="s">
        <v>132</v>
      </c>
      <c r="B95" s="38" t="s">
        <v>75</v>
      </c>
      <c r="C95" s="27">
        <f>D95*12*2135.1</f>
        <v>23315.291999999998</v>
      </c>
      <c r="D95" s="31">
        <v>0.91</v>
      </c>
      <c r="E95" s="27">
        <f>F95*12*2135.1</f>
        <v>23315.291999999998</v>
      </c>
      <c r="F95" s="31">
        <v>0.91</v>
      </c>
      <c r="G95" s="9">
        <f>C95-E95</f>
        <v>0</v>
      </c>
      <c r="H95" s="13">
        <f>D95-F95</f>
        <v>0</v>
      </c>
      <c r="I95" s="155"/>
    </row>
    <row r="96" spans="1:9" x14ac:dyDescent="0.25">
      <c r="A96" s="8" t="s">
        <v>114</v>
      </c>
      <c r="B96" s="143"/>
      <c r="C96" s="16"/>
      <c r="D96" s="39"/>
      <c r="E96" s="14"/>
      <c r="F96" s="39"/>
      <c r="G96" s="14"/>
      <c r="H96" s="15"/>
      <c r="I96" s="155"/>
    </row>
    <row r="97" spans="1:9" x14ac:dyDescent="0.25">
      <c r="A97" s="17" t="s">
        <v>137</v>
      </c>
      <c r="B97" s="160"/>
      <c r="C97" s="20"/>
      <c r="D97" s="40"/>
      <c r="E97" s="18"/>
      <c r="F97" s="40"/>
      <c r="G97" s="18"/>
      <c r="H97" s="19"/>
      <c r="I97" s="155"/>
    </row>
    <row r="98" spans="1:9" x14ac:dyDescent="0.25">
      <c r="A98" s="12" t="s">
        <v>151</v>
      </c>
      <c r="B98" s="143" t="s">
        <v>75</v>
      </c>
      <c r="C98" s="27">
        <f>D98*12*2135.1</f>
        <v>46886.796000000002</v>
      </c>
      <c r="D98" s="76">
        <v>1.83</v>
      </c>
      <c r="E98" s="27">
        <f>F98*12*2135.1</f>
        <v>46886.796000000002</v>
      </c>
      <c r="F98" s="76">
        <v>1.83</v>
      </c>
      <c r="G98" s="9">
        <f>C98-E98</f>
        <v>0</v>
      </c>
      <c r="H98" s="13">
        <f>D98-F98</f>
        <v>0</v>
      </c>
      <c r="I98" s="155"/>
    </row>
    <row r="99" spans="1:9" x14ac:dyDescent="0.25">
      <c r="A99" s="8" t="s">
        <v>136</v>
      </c>
      <c r="B99" s="143"/>
      <c r="C99" s="16"/>
      <c r="D99" s="29"/>
      <c r="E99" s="16"/>
      <c r="F99" s="29"/>
      <c r="G99" s="18"/>
      <c r="H99" s="19"/>
      <c r="I99" s="155"/>
    </row>
    <row r="100" spans="1:9" x14ac:dyDescent="0.25">
      <c r="A100" s="12" t="s">
        <v>178</v>
      </c>
      <c r="B100" s="38" t="s">
        <v>75</v>
      </c>
      <c r="C100" s="27">
        <f>D100*12*2135.1</f>
        <v>47911.644</v>
      </c>
      <c r="D100" s="76">
        <v>1.87</v>
      </c>
      <c r="E100" s="27">
        <f>F100*12*2135.1</f>
        <v>47911.644</v>
      </c>
      <c r="F100" s="76">
        <v>1.87</v>
      </c>
      <c r="G100" s="9">
        <f>C100-E100</f>
        <v>0</v>
      </c>
      <c r="H100" s="13">
        <f>D100-F100</f>
        <v>0</v>
      </c>
      <c r="I100" s="155"/>
    </row>
    <row r="101" spans="1:9" x14ac:dyDescent="0.25">
      <c r="A101" s="17" t="s">
        <v>177</v>
      </c>
      <c r="B101" s="160"/>
      <c r="C101" s="16"/>
      <c r="D101" s="29"/>
      <c r="E101" s="28"/>
      <c r="F101" s="29"/>
      <c r="G101" s="18"/>
      <c r="H101" s="19"/>
      <c r="I101" s="155"/>
    </row>
    <row r="102" spans="1:9" x14ac:dyDescent="0.25">
      <c r="A102" s="12" t="s">
        <v>152</v>
      </c>
      <c r="B102" s="38"/>
      <c r="C102" s="27">
        <f>D102*12*2135.1</f>
        <v>103253.436</v>
      </c>
      <c r="D102" s="24">
        <v>4.03</v>
      </c>
      <c r="E102" s="27">
        <f>F102*12*2135.1</f>
        <v>103253.436</v>
      </c>
      <c r="F102" s="24">
        <v>4.03</v>
      </c>
      <c r="G102" s="9">
        <f>C102-E102</f>
        <v>0</v>
      </c>
      <c r="H102" s="13">
        <f>D102-F102</f>
        <v>0</v>
      </c>
      <c r="I102" s="155"/>
    </row>
    <row r="103" spans="1:9" x14ac:dyDescent="0.25">
      <c r="A103" s="8" t="s">
        <v>115</v>
      </c>
      <c r="B103" s="143"/>
      <c r="C103" s="16"/>
      <c r="D103" s="25"/>
      <c r="E103" s="32"/>
      <c r="F103" s="25"/>
      <c r="G103" s="14"/>
      <c r="H103" s="15"/>
      <c r="I103" s="155"/>
    </row>
    <row r="104" spans="1:9" x14ac:dyDescent="0.25">
      <c r="A104" s="12" t="s">
        <v>120</v>
      </c>
      <c r="B104" s="38"/>
      <c r="C104" s="81">
        <f>C19+C29+C44+C48+C51+C62+C89+C91+C93+C95+C102+C98+C100</f>
        <v>896742</v>
      </c>
      <c r="D104" s="24">
        <f>D19+D29+D44+D48+D51+D62+D89+D91+D93+D95+D102+D98+D100</f>
        <v>35</v>
      </c>
      <c r="E104" s="35">
        <f>E19+E29+E44+E48+E51+E62+E89+E91+E93+E95+E102+E98+E100</f>
        <v>892291.14399999997</v>
      </c>
      <c r="F104" s="90">
        <f>F19+F29+F44+F48+F51+F62+F89+F91+F93+F95+F102+F98+F100</f>
        <v>34.830000000000005</v>
      </c>
      <c r="G104" s="27">
        <f>C104-E104</f>
        <v>4450.8560000000289</v>
      </c>
      <c r="H104" s="13">
        <f>D104-F104</f>
        <v>0.1699999999999946</v>
      </c>
      <c r="I104" s="155"/>
    </row>
    <row r="105" spans="1:9" x14ac:dyDescent="0.25">
      <c r="A105" s="17" t="s">
        <v>121</v>
      </c>
      <c r="B105" s="160"/>
      <c r="C105" s="40"/>
      <c r="D105" s="29"/>
      <c r="E105" s="28"/>
      <c r="F105" s="89"/>
      <c r="G105" s="14"/>
      <c r="H105" s="15"/>
      <c r="I105" s="6"/>
    </row>
    <row r="106" spans="1:9" x14ac:dyDescent="0.25">
      <c r="A106" s="8" t="s">
        <v>116</v>
      </c>
      <c r="B106" s="143"/>
      <c r="C106" s="81">
        <f>C108+C111+C115+C120+C117</f>
        <v>446067.22</v>
      </c>
      <c r="D106" s="30">
        <f>D108+D111+D115+D120+D117</f>
        <v>17.41</v>
      </c>
      <c r="E106" s="35">
        <f>E108+E111+E115+E120+E117</f>
        <v>370371.26400000002</v>
      </c>
      <c r="F106" s="90">
        <f>F108+F111+F115+F120+F117</f>
        <v>14.459999999999999</v>
      </c>
      <c r="G106" s="27">
        <f>C106-E106</f>
        <v>75695.955999999947</v>
      </c>
      <c r="H106" s="13">
        <f>D106-F106</f>
        <v>2.9500000000000011</v>
      </c>
      <c r="I106" s="6"/>
    </row>
    <row r="107" spans="1:9" x14ac:dyDescent="0.25">
      <c r="A107" s="8"/>
      <c r="B107" s="143"/>
      <c r="C107" s="80"/>
      <c r="D107" s="30"/>
      <c r="E107" s="79"/>
      <c r="F107" s="91"/>
      <c r="G107" s="33"/>
      <c r="H107" s="10"/>
      <c r="I107" s="6"/>
    </row>
    <row r="108" spans="1:9" x14ac:dyDescent="0.25">
      <c r="A108" s="23" t="s">
        <v>117</v>
      </c>
      <c r="B108" s="38" t="s">
        <v>104</v>
      </c>
      <c r="C108" s="31">
        <f>D108*2135.1*12</f>
        <v>113501.91599999998</v>
      </c>
      <c r="D108" s="24">
        <v>4.43</v>
      </c>
      <c r="E108" s="35">
        <v>75215.460000000006</v>
      </c>
      <c r="F108" s="90">
        <v>2.94</v>
      </c>
      <c r="G108" s="27">
        <f>C108-E108</f>
        <v>38286.455999999976</v>
      </c>
      <c r="H108" s="13">
        <f>D108-F108</f>
        <v>1.4899999999999998</v>
      </c>
      <c r="I108" s="155"/>
    </row>
    <row r="109" spans="1:9" x14ac:dyDescent="0.25">
      <c r="A109" s="34" t="s">
        <v>91</v>
      </c>
      <c r="B109" s="143"/>
      <c r="C109" s="77"/>
      <c r="D109" s="25"/>
      <c r="E109" s="14"/>
      <c r="F109" s="92"/>
      <c r="G109" s="14"/>
      <c r="H109" s="15"/>
      <c r="I109" s="162"/>
    </row>
    <row r="110" spans="1:9" x14ac:dyDescent="0.25">
      <c r="A110" s="34" t="s">
        <v>103</v>
      </c>
      <c r="B110" s="143"/>
      <c r="C110" s="77"/>
      <c r="D110" s="25"/>
      <c r="E110" s="14"/>
      <c r="F110" s="92"/>
      <c r="G110" s="14"/>
      <c r="H110" s="15"/>
      <c r="I110" s="6"/>
    </row>
    <row r="111" spans="1:9" x14ac:dyDescent="0.25">
      <c r="A111" s="163" t="s">
        <v>126</v>
      </c>
      <c r="B111" s="38" t="s">
        <v>127</v>
      </c>
      <c r="C111" s="31">
        <f>D111*2135.1*12</f>
        <v>282345.62400000001</v>
      </c>
      <c r="D111" s="24">
        <v>11.02</v>
      </c>
      <c r="E111" s="31">
        <f>F111*2135.1*12</f>
        <v>282345.62400000001</v>
      </c>
      <c r="F111" s="24">
        <v>11.02</v>
      </c>
      <c r="G111" s="27">
        <f>C111-E111</f>
        <v>0</v>
      </c>
      <c r="H111" s="13">
        <f>D111-F111</f>
        <v>0</v>
      </c>
      <c r="I111" s="155"/>
    </row>
    <row r="112" spans="1:9" x14ac:dyDescent="0.25">
      <c r="A112" s="83" t="s">
        <v>153</v>
      </c>
      <c r="B112" s="143" t="s">
        <v>128</v>
      </c>
      <c r="C112" s="82"/>
      <c r="D112" s="25"/>
      <c r="E112" s="21"/>
      <c r="F112" s="25"/>
      <c r="G112" s="33"/>
      <c r="H112" s="10"/>
      <c r="I112" s="155"/>
    </row>
    <row r="113" spans="1:9" x14ac:dyDescent="0.25">
      <c r="A113" s="83" t="s">
        <v>154</v>
      </c>
      <c r="B113" s="143"/>
      <c r="C113" s="82"/>
      <c r="D113" s="25"/>
      <c r="E113" s="21"/>
      <c r="F113" s="25"/>
      <c r="G113" s="33"/>
      <c r="H113" s="10"/>
      <c r="I113" s="155"/>
    </row>
    <row r="114" spans="1:9" x14ac:dyDescent="0.25">
      <c r="A114" s="84" t="s">
        <v>155</v>
      </c>
      <c r="B114" s="160"/>
      <c r="C114" s="77"/>
      <c r="D114" s="25"/>
      <c r="E114" s="14"/>
      <c r="F114" s="25"/>
      <c r="G114" s="14"/>
      <c r="H114" s="15"/>
      <c r="I114" s="6"/>
    </row>
    <row r="115" spans="1:9" x14ac:dyDescent="0.25">
      <c r="A115" s="163" t="s">
        <v>131</v>
      </c>
      <c r="B115" s="143" t="s">
        <v>127</v>
      </c>
      <c r="C115" s="31">
        <v>2308.04</v>
      </c>
      <c r="D115" s="24">
        <v>0.09</v>
      </c>
      <c r="E115" s="31">
        <v>2308.04</v>
      </c>
      <c r="F115" s="90">
        <v>0.09</v>
      </c>
      <c r="G115" s="27">
        <f>C115-E115</f>
        <v>0</v>
      </c>
      <c r="H115" s="13">
        <f>D115-F115</f>
        <v>0</v>
      </c>
      <c r="I115" s="162"/>
    </row>
    <row r="116" spans="1:9" x14ac:dyDescent="0.25">
      <c r="A116" s="164" t="s">
        <v>156</v>
      </c>
      <c r="B116" s="160" t="s">
        <v>128</v>
      </c>
      <c r="C116" s="102"/>
      <c r="D116" s="29"/>
      <c r="E116" s="18"/>
      <c r="F116" s="89"/>
      <c r="G116" s="18"/>
      <c r="H116" s="19"/>
      <c r="I116" s="165"/>
    </row>
    <row r="117" spans="1:9" x14ac:dyDescent="0.25">
      <c r="A117" s="163" t="s">
        <v>138</v>
      </c>
      <c r="B117" s="38" t="s">
        <v>127</v>
      </c>
      <c r="C117" s="31">
        <v>9479.84</v>
      </c>
      <c r="D117" s="24">
        <v>0.37</v>
      </c>
      <c r="E117" s="31">
        <v>6661.51</v>
      </c>
      <c r="F117" s="90">
        <v>0.26</v>
      </c>
      <c r="G117" s="27">
        <f>C117-E117</f>
        <v>2818.33</v>
      </c>
      <c r="H117" s="13">
        <f>D117-F117</f>
        <v>0.10999999999999999</v>
      </c>
      <c r="I117" s="165"/>
    </row>
    <row r="118" spans="1:9" x14ac:dyDescent="0.25">
      <c r="A118" s="74" t="s">
        <v>139</v>
      </c>
      <c r="B118" s="143" t="s">
        <v>128</v>
      </c>
      <c r="C118" s="82"/>
      <c r="D118" s="30"/>
      <c r="E118" s="21"/>
      <c r="F118" s="91"/>
      <c r="G118" s="33"/>
      <c r="H118" s="10"/>
      <c r="I118" s="165"/>
    </row>
    <row r="119" spans="1:9" x14ac:dyDescent="0.25">
      <c r="A119" s="164" t="s">
        <v>156</v>
      </c>
      <c r="B119" s="160"/>
      <c r="C119" s="102"/>
      <c r="D119" s="29"/>
      <c r="E119" s="18"/>
      <c r="F119" s="89"/>
      <c r="G119" s="18"/>
      <c r="H119" s="19"/>
      <c r="I119" s="165"/>
    </row>
    <row r="120" spans="1:9" x14ac:dyDescent="0.25">
      <c r="A120" s="23" t="s">
        <v>140</v>
      </c>
      <c r="B120" s="38" t="s">
        <v>127</v>
      </c>
      <c r="C120" s="31">
        <f>D120*2135.1*12</f>
        <v>38431.799999999996</v>
      </c>
      <c r="D120" s="30">
        <v>1.5</v>
      </c>
      <c r="E120" s="27">
        <v>3840.63</v>
      </c>
      <c r="F120" s="91">
        <v>0.15</v>
      </c>
      <c r="G120" s="27">
        <f>C120-E120</f>
        <v>34591.17</v>
      </c>
      <c r="H120" s="13">
        <f>D120-F120</f>
        <v>1.35</v>
      </c>
      <c r="I120" s="162"/>
    </row>
    <row r="121" spans="1:9" x14ac:dyDescent="0.25">
      <c r="A121" s="34" t="s">
        <v>129</v>
      </c>
      <c r="B121" s="143" t="s">
        <v>128</v>
      </c>
      <c r="C121" s="77"/>
      <c r="D121" s="25"/>
      <c r="E121" s="14"/>
      <c r="F121" s="92"/>
      <c r="G121" s="14"/>
      <c r="H121" s="15"/>
      <c r="I121" s="6"/>
    </row>
    <row r="122" spans="1:9" x14ac:dyDescent="0.25">
      <c r="A122" s="34" t="s">
        <v>130</v>
      </c>
      <c r="B122" s="160" t="s">
        <v>95</v>
      </c>
      <c r="C122" s="77"/>
      <c r="D122" s="25"/>
      <c r="E122" s="14"/>
      <c r="F122" s="92"/>
      <c r="G122" s="14"/>
      <c r="H122" s="15"/>
      <c r="I122" s="6"/>
    </row>
    <row r="123" spans="1:9" x14ac:dyDescent="0.25">
      <c r="A123" s="12" t="s">
        <v>93</v>
      </c>
      <c r="B123" s="148"/>
      <c r="C123" s="81">
        <f>C104+C106</f>
        <v>1342809.22</v>
      </c>
      <c r="D123" s="24">
        <f>D104+D106</f>
        <v>52.41</v>
      </c>
      <c r="E123" s="35">
        <f>E104+E106</f>
        <v>1262662.4080000001</v>
      </c>
      <c r="F123" s="90">
        <f>F104+F106</f>
        <v>49.290000000000006</v>
      </c>
      <c r="G123" s="27">
        <f>C123-E123</f>
        <v>80146.811999999918</v>
      </c>
      <c r="H123" s="13">
        <f>D123-F123</f>
        <v>3.1199999999999903</v>
      </c>
      <c r="I123" s="6"/>
    </row>
    <row r="124" spans="1:9" ht="15.75" thickBot="1" x14ac:dyDescent="0.3">
      <c r="A124" s="36" t="s">
        <v>122</v>
      </c>
      <c r="B124" s="166"/>
      <c r="C124" s="98"/>
      <c r="D124" s="167"/>
      <c r="E124" s="8"/>
      <c r="F124" s="168"/>
      <c r="G124" s="8"/>
      <c r="H124" s="103"/>
      <c r="I124" s="6"/>
    </row>
    <row r="125" spans="1:9" ht="15.75" thickBot="1" x14ac:dyDescent="0.3">
      <c r="A125" s="173" t="s">
        <v>183</v>
      </c>
      <c r="B125" s="174"/>
      <c r="C125" s="104"/>
      <c r="D125" s="169"/>
      <c r="E125" s="113">
        <v>3425.16</v>
      </c>
      <c r="F125" s="169"/>
      <c r="G125" s="104"/>
      <c r="H125" s="105"/>
      <c r="I125" s="106"/>
    </row>
    <row r="126" spans="1:9" x14ac:dyDescent="0.25">
      <c r="A126" s="110" t="s">
        <v>181</v>
      </c>
      <c r="B126" s="138"/>
      <c r="C126" s="107"/>
      <c r="D126" s="170"/>
      <c r="E126" s="112">
        <f>E123+E125</f>
        <v>1266087.568</v>
      </c>
      <c r="F126" s="170"/>
      <c r="G126" s="107"/>
      <c r="H126" s="108"/>
      <c r="I126" s="6"/>
    </row>
    <row r="127" spans="1:9" ht="15.75" thickBot="1" x14ac:dyDescent="0.3">
      <c r="A127" s="111"/>
      <c r="B127" s="166"/>
      <c r="C127" s="36"/>
      <c r="D127" s="171"/>
      <c r="E127" s="36"/>
      <c r="F127" s="171"/>
      <c r="G127" s="36"/>
      <c r="H127" s="109"/>
      <c r="I127" s="6"/>
    </row>
    <row r="128" spans="1:9" x14ac:dyDescent="0.25">
      <c r="A128" s="5"/>
      <c r="B128" s="5"/>
      <c r="C128" s="5"/>
      <c r="D128" s="6"/>
      <c r="E128" s="5"/>
      <c r="F128" s="5"/>
      <c r="G128" s="5"/>
      <c r="H128" s="5"/>
      <c r="I128" s="6"/>
    </row>
    <row r="129" spans="1:9" ht="15.75" x14ac:dyDescent="0.25">
      <c r="A129" s="3" t="s">
        <v>191</v>
      </c>
      <c r="B129" s="3"/>
      <c r="C129" s="3"/>
      <c r="D129" s="6"/>
      <c r="E129" s="3"/>
      <c r="F129" s="3"/>
      <c r="G129" s="3"/>
      <c r="H129" s="3"/>
      <c r="I129" s="6"/>
    </row>
    <row r="130" spans="1:9" ht="15.75" x14ac:dyDescent="0.25">
      <c r="A130" s="3" t="s">
        <v>3</v>
      </c>
      <c r="B130" s="3"/>
      <c r="C130" s="3"/>
      <c r="D130" s="6"/>
      <c r="E130" s="3"/>
      <c r="F130" s="3"/>
      <c r="G130" s="71"/>
      <c r="H130" s="3"/>
      <c r="I130" s="3"/>
    </row>
    <row r="131" spans="1:9" ht="15.75" x14ac:dyDescent="0.25">
      <c r="A131" s="3"/>
      <c r="B131" s="3"/>
      <c r="C131" s="3"/>
      <c r="F131" s="3"/>
      <c r="G131" s="71"/>
      <c r="H131" s="3"/>
      <c r="I131" s="3"/>
    </row>
    <row r="132" spans="1:9" ht="15.75" x14ac:dyDescent="0.25">
      <c r="A132" s="3"/>
      <c r="B132" s="3"/>
      <c r="C132" s="71"/>
      <c r="D132" s="3"/>
      <c r="F132" s="3"/>
      <c r="G132" s="71"/>
      <c r="H132" s="3"/>
      <c r="I132" s="3"/>
    </row>
    <row r="133" spans="1:9" ht="15.75" x14ac:dyDescent="0.25">
      <c r="F133" s="3"/>
      <c r="G133" s="159"/>
    </row>
    <row r="134" spans="1:9" x14ac:dyDescent="0.25">
      <c r="G134" s="159"/>
    </row>
  </sheetData>
  <mergeCells count="1">
    <mergeCell ref="A125:B125"/>
  </mergeCells>
  <pageMargins left="0" right="0" top="0" bottom="0" header="0.31496062992125984" footer="0.31496062992125984"/>
  <pageSetup paperSize="9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2025-03-25T03:51:37Z</dcterms:modified>
</cp:coreProperties>
</file>