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2024 (отч)" sheetId="3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1" i="35" l="1"/>
  <c r="N31" i="35"/>
  <c r="M31" i="35"/>
  <c r="L31" i="35"/>
  <c r="O28" i="35"/>
  <c r="N28" i="35"/>
  <c r="M28" i="35"/>
  <c r="L28" i="35"/>
  <c r="O23" i="35"/>
  <c r="N23" i="35"/>
  <c r="L23" i="35"/>
  <c r="L37" i="35" l="1"/>
  <c r="L34" i="35"/>
  <c r="M24" i="35"/>
  <c r="N24" i="35"/>
  <c r="O24" i="35"/>
  <c r="L24" i="35"/>
  <c r="N21" i="35"/>
  <c r="O21" i="35"/>
  <c r="P21" i="35"/>
  <c r="AA21" i="35"/>
  <c r="Z21" i="35"/>
  <c r="Y21" i="35"/>
  <c r="X21" i="35"/>
  <c r="W21" i="35"/>
  <c r="U21" i="35"/>
  <c r="T21" i="35"/>
  <c r="S21" i="35"/>
  <c r="R21" i="35"/>
  <c r="Q21" i="35"/>
  <c r="M21" i="35"/>
  <c r="L21" i="35"/>
  <c r="V19" i="35"/>
  <c r="V17" i="35"/>
  <c r="V15" i="35"/>
  <c r="E126" i="35"/>
  <c r="H120" i="35"/>
  <c r="C120" i="35"/>
  <c r="G120" i="35" s="1"/>
  <c r="H117" i="35"/>
  <c r="G117" i="35"/>
  <c r="H115" i="35"/>
  <c r="G115" i="35"/>
  <c r="H111" i="35"/>
  <c r="E111" i="35"/>
  <c r="E106" i="35" s="1"/>
  <c r="C111" i="35"/>
  <c r="H108" i="35"/>
  <c r="C108" i="35"/>
  <c r="G108" i="35" s="1"/>
  <c r="F106" i="35"/>
  <c r="H106" i="35" s="1"/>
  <c r="D106" i="35"/>
  <c r="D123" i="35" s="1"/>
  <c r="F104" i="35"/>
  <c r="F123" i="35" s="1"/>
  <c r="D104" i="35"/>
  <c r="H102" i="35"/>
  <c r="E102" i="35"/>
  <c r="C102" i="35"/>
  <c r="G102" i="35" s="1"/>
  <c r="H100" i="35"/>
  <c r="E100" i="35"/>
  <c r="C100" i="35"/>
  <c r="G100" i="35" s="1"/>
  <c r="H98" i="35"/>
  <c r="E98" i="35"/>
  <c r="C98" i="35"/>
  <c r="G98" i="35" s="1"/>
  <c r="H95" i="35"/>
  <c r="E95" i="35"/>
  <c r="C95" i="35"/>
  <c r="G95" i="35" s="1"/>
  <c r="H93" i="35"/>
  <c r="C93" i="35"/>
  <c r="G93" i="35" s="1"/>
  <c r="H91" i="35"/>
  <c r="E91" i="35"/>
  <c r="C91" i="35"/>
  <c r="G91" i="35" s="1"/>
  <c r="H89" i="35"/>
  <c r="C89" i="35"/>
  <c r="G89" i="35" s="1"/>
  <c r="H62" i="35"/>
  <c r="E62" i="35"/>
  <c r="G62" i="35" s="1"/>
  <c r="C62" i="35"/>
  <c r="H51" i="35"/>
  <c r="E51" i="35"/>
  <c r="C51" i="35"/>
  <c r="G51" i="35" s="1"/>
  <c r="H48" i="35"/>
  <c r="E48" i="35"/>
  <c r="C48" i="35"/>
  <c r="H44" i="35"/>
  <c r="E44" i="35"/>
  <c r="C44" i="35"/>
  <c r="G44" i="35" s="1"/>
  <c r="H29" i="35"/>
  <c r="E29" i="35"/>
  <c r="G29" i="35" s="1"/>
  <c r="C29" i="35"/>
  <c r="H19" i="35"/>
  <c r="E19" i="35"/>
  <c r="C19" i="35"/>
  <c r="V21" i="35" l="1"/>
  <c r="C104" i="35"/>
  <c r="G104" i="35" s="1"/>
  <c r="E104" i="35"/>
  <c r="E123" i="35" s="1"/>
  <c r="H104" i="35"/>
  <c r="G111" i="35"/>
  <c r="G48" i="35"/>
  <c r="H123" i="35"/>
  <c r="G19" i="35"/>
  <c r="C106" i="35"/>
  <c r="G106" i="35" s="1"/>
  <c r="E128" i="35" l="1"/>
  <c r="C123" i="35"/>
  <c r="G123" i="35" l="1"/>
</calcChain>
</file>

<file path=xl/sharedStrings.xml><?xml version="1.0" encoding="utf-8"?>
<sst xmlns="http://schemas.openxmlformats.org/spreadsheetml/2006/main" count="291" uniqueCount="207">
  <si>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</si>
  <si>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</si>
  <si>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</si>
  <si>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</si>
  <si>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</si>
  <si>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</si>
  <si>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</si>
  <si>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</si>
  <si>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</si>
  <si>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</si>
  <si>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</si>
  <si>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</si>
  <si>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</si>
  <si>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</si>
  <si>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</si>
  <si>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</si>
  <si>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</si>
  <si>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</si>
  <si>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</si>
  <si>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</si>
  <si>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</si>
  <si>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</si>
  <si>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</si>
  <si>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</si>
  <si>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</si>
  <si>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</si>
  <si>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</si>
  <si>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</si>
  <si>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</si>
  <si>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</si>
  <si>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</si>
  <si>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</si>
  <si>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</si>
  <si>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</si>
  <si>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</si>
  <si>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</si>
  <si>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</si>
  <si>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</si>
  <si>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</si>
  <si>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</si>
  <si>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</si>
  <si>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</si>
  <si>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</si>
  <si>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</si>
  <si>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</si>
  <si>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</si>
  <si>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</si>
  <si>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</si>
  <si>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</si>
  <si>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</si>
  <si>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</si>
  <si>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</si>
  <si>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</si>
  <si>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</si>
  <si>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</si>
  <si>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</si>
  <si>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</si>
  <si>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</si>
  <si>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</si>
  <si>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</si>
  <si>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</si>
  <si>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</si>
  <si>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</si>
  <si>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</si>
  <si>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</si>
  <si>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</si>
  <si>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</si>
  <si>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</si>
  <si>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</si>
  <si>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</si>
  <si>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</si>
  <si>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</si>
  <si>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</si>
  <si>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</si>
  <si>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</si>
  <si>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</si>
  <si>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Влажное подметание 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</si>
  <si>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</si>
  <si>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</si>
  <si>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</si>
  <si>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</si>
  <si>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</si>
  <si>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</si>
  <si>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</si>
  <si>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</si>
  <si>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</si>
  <si>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</si>
  <si>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</si>
  <si>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</si>
  <si>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</si>
  <si>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</si>
  <si>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</si>
  <si>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</si>
  <si>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</si>
  <si>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</si>
  <si>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</si>
  <si>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</si>
  <si>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</si>
  <si>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</si>
  <si>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</si>
  <si>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</si>
  <si>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</si>
  <si>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</si>
  <si>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</si>
  <si>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</si>
  <si>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</si>
  <si>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</si>
  <si>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</si>
  <si>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</si>
  <si>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</si>
  <si>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</si>
  <si>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</si>
  <si>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</si>
  <si>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</si>
  <si>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</si>
  <si>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</si>
  <si>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</si>
  <si>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</si>
  <si>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>в зимний период</t>
  </si>
  <si>
    <t>в летний период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</si>
  <si>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</si>
  <si>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</si>
  <si>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</si>
  <si>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</si>
  <si>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</si>
  <si>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</si>
  <si>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</si>
  <si>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</si>
  <si>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</si>
  <si>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</si>
  <si>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</si>
  <si>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</si>
  <si>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 xml:space="preserve">9. Содержание </t>
  </si>
  <si>
    <t>контейнерной площадки</t>
  </si>
  <si>
    <t>По заявке(2 раза в год)</t>
  </si>
  <si>
    <t>4. Тех.обслуживание</t>
  </si>
  <si>
    <t>видеонаблюдения</t>
  </si>
  <si>
    <t xml:space="preserve">5. Обслуживание </t>
  </si>
  <si>
    <t>мелкий ремонт окон, дверей;</t>
  </si>
  <si>
    <t>Обращение</t>
  </si>
  <si>
    <t>с ТКО</t>
  </si>
  <si>
    <t xml:space="preserve">          Отчет по затратам на  содержание и текущий ремонт общего имущества  многоквартирного  дома</t>
  </si>
  <si>
    <t xml:space="preserve">обслуживание </t>
  </si>
  <si>
    <t xml:space="preserve">конструктивных </t>
  </si>
  <si>
    <t>элементов здания</t>
  </si>
  <si>
    <t xml:space="preserve">4. Обслуживание </t>
  </si>
  <si>
    <t xml:space="preserve">общедомовых приборов </t>
  </si>
  <si>
    <t>учета</t>
  </si>
  <si>
    <t xml:space="preserve">4 поста (2 поста-с функциями мониторинга </t>
  </si>
  <si>
    <t xml:space="preserve">СВН; 2 поста- с функциями </t>
  </si>
  <si>
    <t>патрулирования территории)</t>
  </si>
  <si>
    <t>( в том числе амортизация)</t>
  </si>
  <si>
    <t>Очистка территории от наледи</t>
  </si>
  <si>
    <t>Посыпка песком территории</t>
  </si>
  <si>
    <t>Протирка указателей</t>
  </si>
  <si>
    <t>Очистка урн от мусора</t>
  </si>
  <si>
    <t>Подметание и уборка придомовой территории</t>
  </si>
  <si>
    <t>Уборка мусора с газонов</t>
  </si>
  <si>
    <t>Уборка газонов от листьев, сучьев</t>
  </si>
  <si>
    <t>Стрижка ( выкашивание ) газонов</t>
  </si>
  <si>
    <t>Полив газонов, зеленых насаждений</t>
  </si>
  <si>
    <t>Уборка мусора с контейнерных площадок</t>
  </si>
  <si>
    <t xml:space="preserve">Подметание, сдвижка снега на </t>
  </si>
  <si>
    <t>придомовой территории</t>
  </si>
  <si>
    <t>площадки от мусора, наледи</t>
  </si>
  <si>
    <t xml:space="preserve">Уборка контейнерной </t>
  </si>
  <si>
    <t xml:space="preserve">5. Санитарные работы по  </t>
  </si>
  <si>
    <t>содержанию помещений</t>
  </si>
  <si>
    <t>общего пользования</t>
  </si>
  <si>
    <t xml:space="preserve">6. Уборка земельного участка </t>
  </si>
  <si>
    <t xml:space="preserve">входящего в состав общего </t>
  </si>
  <si>
    <t>имущества</t>
  </si>
  <si>
    <t xml:space="preserve"> ГВС, отопления (пластинч.бойлер)</t>
  </si>
  <si>
    <t>насососв отопления, ГВС</t>
  </si>
  <si>
    <t xml:space="preserve">                     по многоквартирному дому, расположенному по адресу:  Красный Проспект, 323/9</t>
  </si>
  <si>
    <t>10. Обслуживание</t>
  </si>
  <si>
    <t>11. Обслуживание циркуляц.</t>
  </si>
  <si>
    <t xml:space="preserve">12. Обслуживание теплообменников </t>
  </si>
  <si>
    <t>13. Услуги и работы по управлению</t>
  </si>
  <si>
    <t xml:space="preserve"> ХВС</t>
  </si>
  <si>
    <t>п.4=п.1+п.2-п.3;  п.6=п.2-п.5;  п.7=п.3-п.5;  п.II=п.I+п.7</t>
  </si>
  <si>
    <t>Итого</t>
  </si>
  <si>
    <t>Вывоз</t>
  </si>
  <si>
    <t>строительн.</t>
  </si>
  <si>
    <t>мусора</t>
  </si>
  <si>
    <t>2.</t>
  </si>
  <si>
    <t xml:space="preserve">                           о деятельности за отчетный период с 01.01.2024г. по 31.12.2024г.</t>
  </si>
  <si>
    <t>Приобретение и установка парковочных столбиков (4 шт.)</t>
  </si>
  <si>
    <t>Дооборудование системы видеонаблюдения в/камерами ( 4 шт.)</t>
  </si>
  <si>
    <t>Устройство приямка в монолитной плитке подвала МКД, для откачивания воды (3 шт.)</t>
  </si>
  <si>
    <t>Стрижка и кронирование кустарников, сбор порубочных остатков</t>
  </si>
  <si>
    <t>1.</t>
  </si>
  <si>
    <t>Приоб. фиксат. дверн. (5 шт.) для установки</t>
  </si>
  <si>
    <t>Дооборудование системы  видеонаблюдения в/камерами (4 шт.)</t>
  </si>
  <si>
    <t>Приоб. и уст. парков. столбиков (4 шт.)</t>
  </si>
  <si>
    <t>Задолженность на 31.12.2024г.</t>
  </si>
  <si>
    <t>Остаток д/ср-в на 31.12.2024г.</t>
  </si>
  <si>
    <t>Остаток д/с от размещ.оборудования связи</t>
  </si>
  <si>
    <t>ние СВН</t>
  </si>
  <si>
    <t>Дооборудова-</t>
  </si>
  <si>
    <t>Текущий</t>
  </si>
  <si>
    <t>ремонт</t>
  </si>
  <si>
    <t>Остаток д/ср-в на 01.01.2024г.</t>
  </si>
  <si>
    <t>Задолженность на 01.01.2024г.</t>
  </si>
  <si>
    <t>Начислено  с 01.01.2024 по 31.12.2024</t>
  </si>
  <si>
    <t>Оплачено  с  01.01.2024 по 31.12.2024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</si>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</sst>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"/>
  </numFmts>
  <fonts count="13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5" fillId="0" borderId="40" xfId="0" applyFont="1" applyBorder="1"/>
    <xf numFmtId="2" fontId="6" fillId="0" borderId="45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1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28" xfId="0" applyFont="1" applyBorder="1"/>
    <xf numFmtId="2" fontId="6" fillId="0" borderId="40" xfId="0" applyNumberFormat="1" applyFont="1" applyBorder="1" applyAlignment="1">
      <alignment horizontal="center"/>
    </xf>
    <xf numFmtId="0" fontId="6" fillId="0" borderId="48" xfId="0" applyFont="1" applyBorder="1"/>
    <xf numFmtId="0" fontId="6" fillId="0" borderId="49" xfId="0" applyFont="1" applyBorder="1"/>
    <xf numFmtId="0" fontId="6" fillId="0" borderId="2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2" fontId="0" fillId="0" borderId="0" xfId="0" applyNumberFormat="1"/>
    <xf numFmtId="0" fontId="3" fillId="0" borderId="34" xfId="0" applyFont="1" applyBorder="1"/>
    <xf numFmtId="0" fontId="3" fillId="0" borderId="1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7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164" fontId="4" fillId="0" borderId="35" xfId="0" applyNumberFormat="1" applyFont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6" fillId="0" borderId="20" xfId="0" applyFont="1" applyBorder="1"/>
    <xf numFmtId="2" fontId="6" fillId="0" borderId="28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8" fillId="2" borderId="28" xfId="0" applyFont="1" applyFill="1" applyBorder="1"/>
    <xf numFmtId="0" fontId="8" fillId="2" borderId="29" xfId="0" applyFont="1" applyFill="1" applyBorder="1"/>
    <xf numFmtId="0" fontId="5" fillId="2" borderId="4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3" fillId="0" borderId="15" xfId="0" applyFont="1" applyBorder="1"/>
    <xf numFmtId="0" fontId="4" fillId="0" borderId="3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53" xfId="0" applyNumberFormat="1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0" xfId="0" applyFont="1" applyBorder="1"/>
    <xf numFmtId="2" fontId="6" fillId="2" borderId="15" xfId="0" applyNumberFormat="1" applyFont="1" applyFill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2" fontId="6" fillId="0" borderId="33" xfId="0" applyNumberFormat="1" applyFont="1" applyBorder="1" applyAlignment="1">
      <alignment horizontal="center"/>
    </xf>
    <xf numFmtId="2" fontId="6" fillId="0" borderId="4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2" fontId="11" fillId="0" borderId="35" xfId="0" applyNumberFormat="1" applyFont="1" applyBorder="1"/>
    <xf numFmtId="0" fontId="9" fillId="0" borderId="13" xfId="0" applyFont="1" applyBorder="1"/>
    <xf numFmtId="2" fontId="9" fillId="0" borderId="13" xfId="0" applyNumberFormat="1" applyFont="1" applyBorder="1"/>
    <xf numFmtId="0" fontId="10" fillId="0" borderId="10" xfId="0" applyFont="1" applyBorder="1"/>
    <xf numFmtId="0" fontId="11" fillId="0" borderId="39" xfId="0" applyFont="1" applyBorder="1" applyAlignment="1">
      <alignment horizontal="right"/>
    </xf>
    <xf numFmtId="0" fontId="9" fillId="0" borderId="4" xfId="0" applyFont="1" applyBorder="1"/>
    <xf numFmtId="0" fontId="9" fillId="0" borderId="27" xfId="0" applyFont="1" applyBorder="1"/>
    <xf numFmtId="0" fontId="9" fillId="0" borderId="48" xfId="0" applyFont="1" applyBorder="1"/>
    <xf numFmtId="2" fontId="9" fillId="0" borderId="27" xfId="0" applyNumberFormat="1" applyFont="1" applyBorder="1"/>
    <xf numFmtId="0" fontId="9" fillId="0" borderId="5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10" fillId="0" borderId="54" xfId="0" applyFont="1" applyBorder="1" applyAlignment="1">
      <alignment horizontal="center" vertical="center"/>
    </xf>
    <xf numFmtId="2" fontId="10" fillId="0" borderId="54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2" fontId="9" fillId="0" borderId="0" xfId="0" applyNumberFormat="1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9" fillId="0" borderId="1" xfId="0" applyFont="1" applyBorder="1"/>
    <xf numFmtId="2" fontId="9" fillId="0" borderId="0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9" fillId="0" borderId="5" xfId="0" applyFont="1" applyBorder="1"/>
    <xf numFmtId="0" fontId="9" fillId="0" borderId="0" xfId="0" applyFont="1" applyBorder="1" applyAlignment="1">
      <alignment horizontal="right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2" fontId="9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166" fontId="9" fillId="0" borderId="0" xfId="0" applyNumberFormat="1" applyFont="1" applyBorder="1"/>
    <xf numFmtId="0" fontId="5" fillId="0" borderId="21" xfId="0" applyFont="1" applyBorder="1"/>
    <xf numFmtId="0" fontId="9" fillId="0" borderId="23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7" xfId="0" applyFont="1" applyBorder="1" applyAlignment="1">
      <alignment horizontal="center"/>
    </xf>
    <xf numFmtId="0" fontId="5" fillId="0" borderId="50" xfId="0" applyFont="1" applyBorder="1"/>
    <xf numFmtId="0" fontId="5" fillId="0" borderId="52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0" xfId="0" applyFont="1" applyBorder="1"/>
    <xf numFmtId="0" fontId="5" fillId="0" borderId="33" xfId="0" applyFont="1" applyBorder="1"/>
    <xf numFmtId="0" fontId="5" fillId="0" borderId="29" xfId="0" applyFont="1" applyBorder="1"/>
    <xf numFmtId="0" fontId="5" fillId="0" borderId="37" xfId="0" applyFont="1" applyBorder="1"/>
    <xf numFmtId="0" fontId="5" fillId="0" borderId="3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37" xfId="0" applyFont="1" applyBorder="1" applyAlignment="1">
      <alignment horizontal="left"/>
    </xf>
    <xf numFmtId="2" fontId="9" fillId="0" borderId="0" xfId="0" applyNumberFormat="1" applyFont="1"/>
    <xf numFmtId="0" fontId="5" fillId="0" borderId="3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2" xfId="0" applyFont="1" applyBorder="1"/>
    <xf numFmtId="0" fontId="5" fillId="0" borderId="46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2" fontId="10" fillId="0" borderId="1" xfId="0" applyNumberFormat="1" applyFont="1" applyBorder="1"/>
    <xf numFmtId="0" fontId="9" fillId="0" borderId="19" xfId="0" applyFont="1" applyBorder="1"/>
    <xf numFmtId="0" fontId="10" fillId="0" borderId="5" xfId="0" applyFont="1" applyBorder="1"/>
    <xf numFmtId="0" fontId="9" fillId="0" borderId="54" xfId="0" applyFont="1" applyBorder="1" applyAlignment="1">
      <alignment horizontal="center" vertical="top"/>
    </xf>
    <xf numFmtId="0" fontId="9" fillId="0" borderId="54" xfId="0" applyFont="1" applyBorder="1" applyAlignment="1">
      <alignment horizontal="center"/>
    </xf>
    <xf numFmtId="0" fontId="9" fillId="0" borderId="54" xfId="0" applyFont="1" applyBorder="1"/>
    <xf numFmtId="0" fontId="9" fillId="2" borderId="11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0" fontId="12" fillId="0" borderId="54" xfId="0" applyFont="1" applyBorder="1" applyAlignment="1">
      <alignment horizontal="left" vertical="top" wrapText="1"/>
    </xf>
    <xf numFmtId="0" fontId="12" fillId="0" borderId="55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87"/>
  <sheetViews>
    <sheetView tabSelected="1" workbookViewId="0">
      <selection activeCell="F138" sqref="F138"/>
    </sheetView>
  </sheetViews>
  <sheetFormatPr defaultColWidth="11.5703125" defaultRowHeight="15" x14ac:dyDescent="0.25"/>
  <cols>
    <col min="1" max="1" width="35.5703125" style="101" customWidth="1"/>
    <col min="2" max="2" width="42.85546875" style="101" customWidth="1"/>
    <col min="3" max="3" width="11.85546875" style="101" bestFit="1" customWidth="1"/>
    <col min="4" max="4" width="11.28515625" style="101" customWidth="1"/>
    <col min="5" max="5" width="12.85546875" style="101" customWidth="1"/>
    <col min="6" max="6" width="12.140625" style="101" customWidth="1"/>
    <col min="7" max="7" width="11.7109375" style="101" customWidth="1"/>
    <col min="8" max="8" width="11.42578125" style="101" customWidth="1"/>
    <col min="9" max="9" width="12.7109375" style="101" customWidth="1"/>
    <col min="10" max="10" width="4.42578125" style="101" customWidth="1"/>
    <col min="11" max="11" width="45.28515625" style="101" customWidth="1"/>
    <col min="12" max="17" width="14.85546875" style="101" customWidth="1"/>
    <col min="18" max="19" width="12.140625" style="101" customWidth="1"/>
    <col min="20" max="21" width="11.140625" style="101" customWidth="1"/>
    <col min="22" max="23" width="12.42578125" style="101" customWidth="1"/>
    <col min="24" max="24" width="13.42578125" style="101" customWidth="1"/>
    <col min="25" max="27" width="11.5703125" style="101"/>
    <col min="28" max="28" width="7.28515625" style="101" customWidth="1"/>
    <col min="29" max="29" width="9" style="102" customWidth="1"/>
    <col min="30" max="30" width="10.28515625" style="102" customWidth="1"/>
    <col min="31" max="31" width="11.7109375" style="102" customWidth="1"/>
    <col min="32" max="32" width="14.42578125" style="102" customWidth="1"/>
    <col min="33" max="33" width="10.85546875" style="102" customWidth="1"/>
    <col min="34" max="35" width="9" style="102" customWidth="1"/>
    <col min="36" max="41" width="11.5703125" style="102"/>
    <col min="42" max="249" width="11.5703125" style="101"/>
    <col min="250" max="250" width="23.140625" style="101" customWidth="1"/>
    <col min="251" max="251" width="42.85546875" style="101" customWidth="1"/>
    <col min="252" max="252" width="11.5703125" style="101"/>
    <col min="253" max="253" width="11.28515625" style="101" customWidth="1"/>
    <col min="254" max="254" width="12.85546875" style="101" customWidth="1"/>
    <col min="255" max="255" width="12.140625" style="101" customWidth="1"/>
    <col min="256" max="256" width="11.7109375" style="101" customWidth="1"/>
    <col min="257" max="257" width="11.42578125" style="101" customWidth="1"/>
    <col min="258" max="258" width="12.7109375" style="101" customWidth="1"/>
    <col min="259" max="259" width="4.140625" style="101" customWidth="1"/>
    <col min="260" max="260" width="45.28515625" style="101" customWidth="1"/>
    <col min="261" max="261" width="14.85546875" style="101" customWidth="1"/>
    <col min="262" max="262" width="12.28515625" style="101" customWidth="1"/>
    <col min="263" max="264" width="11.140625" style="101" customWidth="1"/>
    <col min="265" max="265" width="12.42578125" style="101" customWidth="1"/>
    <col min="266" max="266" width="11.42578125" style="101" customWidth="1"/>
    <col min="267" max="267" width="13.5703125" style="101" customWidth="1"/>
    <col min="268" max="505" width="11.5703125" style="101"/>
    <col min="506" max="506" width="23.140625" style="101" customWidth="1"/>
    <col min="507" max="507" width="42.85546875" style="101" customWidth="1"/>
    <col min="508" max="508" width="11.5703125" style="101"/>
    <col min="509" max="509" width="11.28515625" style="101" customWidth="1"/>
    <col min="510" max="510" width="12.85546875" style="101" customWidth="1"/>
    <col min="511" max="511" width="12.140625" style="101" customWidth="1"/>
    <col min="512" max="512" width="11.7109375" style="101" customWidth="1"/>
    <col min="513" max="513" width="11.42578125" style="101" customWidth="1"/>
    <col min="514" max="514" width="12.7109375" style="101" customWidth="1"/>
    <col min="515" max="515" width="4.140625" style="101" customWidth="1"/>
    <col min="516" max="516" width="45.28515625" style="101" customWidth="1"/>
    <col min="517" max="517" width="14.85546875" style="101" customWidth="1"/>
    <col min="518" max="518" width="12.28515625" style="101" customWidth="1"/>
    <col min="519" max="520" width="11.140625" style="101" customWidth="1"/>
    <col min="521" max="521" width="12.42578125" style="101" customWidth="1"/>
    <col min="522" max="522" width="11.42578125" style="101" customWidth="1"/>
    <col min="523" max="523" width="13.5703125" style="101" customWidth="1"/>
    <col min="524" max="761" width="11.5703125" style="101"/>
    <col min="762" max="762" width="23.140625" style="101" customWidth="1"/>
    <col min="763" max="763" width="42.85546875" style="101" customWidth="1"/>
    <col min="764" max="764" width="11.5703125" style="101"/>
    <col min="765" max="765" width="11.28515625" style="101" customWidth="1"/>
    <col min="766" max="766" width="12.85546875" style="101" customWidth="1"/>
    <col min="767" max="767" width="12.140625" style="101" customWidth="1"/>
    <col min="768" max="768" width="11.7109375" style="101" customWidth="1"/>
    <col min="769" max="769" width="11.42578125" style="101" customWidth="1"/>
    <col min="770" max="770" width="12.7109375" style="101" customWidth="1"/>
    <col min="771" max="771" width="4.140625" style="101" customWidth="1"/>
    <col min="772" max="772" width="45.28515625" style="101" customWidth="1"/>
    <col min="773" max="773" width="14.85546875" style="101" customWidth="1"/>
    <col min="774" max="774" width="12.28515625" style="101" customWidth="1"/>
    <col min="775" max="776" width="11.140625" style="101" customWidth="1"/>
    <col min="777" max="777" width="12.42578125" style="101" customWidth="1"/>
    <col min="778" max="778" width="11.42578125" style="101" customWidth="1"/>
    <col min="779" max="779" width="13.5703125" style="101" customWidth="1"/>
    <col min="780" max="1017" width="11.5703125" style="101"/>
    <col min="1018" max="1018" width="23.140625" style="101" customWidth="1"/>
    <col min="1019" max="1019" width="42.85546875" style="101" customWidth="1"/>
    <col min="1020" max="1020" width="11.5703125" style="101"/>
    <col min="1021" max="1021" width="11.28515625" style="101" customWidth="1"/>
    <col min="1022" max="1022" width="12.85546875" style="101" customWidth="1"/>
    <col min="1023" max="1023" width="12.140625" style="101" customWidth="1"/>
    <col min="1024" max="1024" width="11.7109375" style="101" customWidth="1"/>
    <col min="1025" max="1025" width="11.42578125" style="101" customWidth="1"/>
    <col min="1026" max="1026" width="12.7109375" style="101" customWidth="1"/>
    <col min="1027" max="1027" width="4.140625" style="101" customWidth="1"/>
    <col min="1028" max="1028" width="45.28515625" style="101" customWidth="1"/>
    <col min="1029" max="1029" width="14.85546875" style="101" customWidth="1"/>
    <col min="1030" max="1030" width="12.28515625" style="101" customWidth="1"/>
    <col min="1031" max="1032" width="11.140625" style="101" customWidth="1"/>
    <col min="1033" max="1033" width="12.42578125" style="101" customWidth="1"/>
    <col min="1034" max="1034" width="11.42578125" style="101" customWidth="1"/>
    <col min="1035" max="1035" width="13.5703125" style="101" customWidth="1"/>
    <col min="1036" max="1273" width="11.5703125" style="101"/>
    <col min="1274" max="1274" width="23.140625" style="101" customWidth="1"/>
    <col min="1275" max="1275" width="42.85546875" style="101" customWidth="1"/>
    <col min="1276" max="1276" width="11.5703125" style="101"/>
    <col min="1277" max="1277" width="11.28515625" style="101" customWidth="1"/>
    <col min="1278" max="1278" width="12.85546875" style="101" customWidth="1"/>
    <col min="1279" max="1279" width="12.140625" style="101" customWidth="1"/>
    <col min="1280" max="1280" width="11.7109375" style="101" customWidth="1"/>
    <col min="1281" max="1281" width="11.42578125" style="101" customWidth="1"/>
    <col min="1282" max="1282" width="12.7109375" style="101" customWidth="1"/>
    <col min="1283" max="1283" width="4.140625" style="101" customWidth="1"/>
    <col min="1284" max="1284" width="45.28515625" style="101" customWidth="1"/>
    <col min="1285" max="1285" width="14.85546875" style="101" customWidth="1"/>
    <col min="1286" max="1286" width="12.28515625" style="101" customWidth="1"/>
    <col min="1287" max="1288" width="11.140625" style="101" customWidth="1"/>
    <col min="1289" max="1289" width="12.42578125" style="101" customWidth="1"/>
    <col min="1290" max="1290" width="11.42578125" style="101" customWidth="1"/>
    <col min="1291" max="1291" width="13.5703125" style="101" customWidth="1"/>
    <col min="1292" max="1529" width="11.5703125" style="101"/>
    <col min="1530" max="1530" width="23.140625" style="101" customWidth="1"/>
    <col min="1531" max="1531" width="42.85546875" style="101" customWidth="1"/>
    <col min="1532" max="1532" width="11.5703125" style="101"/>
    <col min="1533" max="1533" width="11.28515625" style="101" customWidth="1"/>
    <col min="1534" max="1534" width="12.85546875" style="101" customWidth="1"/>
    <col min="1535" max="1535" width="12.140625" style="101" customWidth="1"/>
    <col min="1536" max="1536" width="11.7109375" style="101" customWidth="1"/>
    <col min="1537" max="1537" width="11.42578125" style="101" customWidth="1"/>
    <col min="1538" max="1538" width="12.7109375" style="101" customWidth="1"/>
    <col min="1539" max="1539" width="4.140625" style="101" customWidth="1"/>
    <col min="1540" max="1540" width="45.28515625" style="101" customWidth="1"/>
    <col min="1541" max="1541" width="14.85546875" style="101" customWidth="1"/>
    <col min="1542" max="1542" width="12.28515625" style="101" customWidth="1"/>
    <col min="1543" max="1544" width="11.140625" style="101" customWidth="1"/>
    <col min="1545" max="1545" width="12.42578125" style="101" customWidth="1"/>
    <col min="1546" max="1546" width="11.42578125" style="101" customWidth="1"/>
    <col min="1547" max="1547" width="13.5703125" style="101" customWidth="1"/>
    <col min="1548" max="1785" width="11.5703125" style="101"/>
    <col min="1786" max="1786" width="23.140625" style="101" customWidth="1"/>
    <col min="1787" max="1787" width="42.85546875" style="101" customWidth="1"/>
    <col min="1788" max="1788" width="11.5703125" style="101"/>
    <col min="1789" max="1789" width="11.28515625" style="101" customWidth="1"/>
    <col min="1790" max="1790" width="12.85546875" style="101" customWidth="1"/>
    <col min="1791" max="1791" width="12.140625" style="101" customWidth="1"/>
    <col min="1792" max="1792" width="11.7109375" style="101" customWidth="1"/>
    <col min="1793" max="1793" width="11.42578125" style="101" customWidth="1"/>
    <col min="1794" max="1794" width="12.7109375" style="101" customWidth="1"/>
    <col min="1795" max="1795" width="4.140625" style="101" customWidth="1"/>
    <col min="1796" max="1796" width="45.28515625" style="101" customWidth="1"/>
    <col min="1797" max="1797" width="14.85546875" style="101" customWidth="1"/>
    <col min="1798" max="1798" width="12.28515625" style="101" customWidth="1"/>
    <col min="1799" max="1800" width="11.140625" style="101" customWidth="1"/>
    <col min="1801" max="1801" width="12.42578125" style="101" customWidth="1"/>
    <col min="1802" max="1802" width="11.42578125" style="101" customWidth="1"/>
    <col min="1803" max="1803" width="13.5703125" style="101" customWidth="1"/>
    <col min="1804" max="2041" width="11.5703125" style="101"/>
    <col min="2042" max="2042" width="23.140625" style="101" customWidth="1"/>
    <col min="2043" max="2043" width="42.85546875" style="101" customWidth="1"/>
    <col min="2044" max="2044" width="11.5703125" style="101"/>
    <col min="2045" max="2045" width="11.28515625" style="101" customWidth="1"/>
    <col min="2046" max="2046" width="12.85546875" style="101" customWidth="1"/>
    <col min="2047" max="2047" width="12.140625" style="101" customWidth="1"/>
    <col min="2048" max="2048" width="11.7109375" style="101" customWidth="1"/>
    <col min="2049" max="2049" width="11.42578125" style="101" customWidth="1"/>
    <col min="2050" max="2050" width="12.7109375" style="101" customWidth="1"/>
    <col min="2051" max="2051" width="4.140625" style="101" customWidth="1"/>
    <col min="2052" max="2052" width="45.28515625" style="101" customWidth="1"/>
    <col min="2053" max="2053" width="14.85546875" style="101" customWidth="1"/>
    <col min="2054" max="2054" width="12.28515625" style="101" customWidth="1"/>
    <col min="2055" max="2056" width="11.140625" style="101" customWidth="1"/>
    <col min="2057" max="2057" width="12.42578125" style="101" customWidth="1"/>
    <col min="2058" max="2058" width="11.42578125" style="101" customWidth="1"/>
    <col min="2059" max="2059" width="13.5703125" style="101" customWidth="1"/>
    <col min="2060" max="2297" width="11.5703125" style="101"/>
    <col min="2298" max="2298" width="23.140625" style="101" customWidth="1"/>
    <col min="2299" max="2299" width="42.85546875" style="101" customWidth="1"/>
    <col min="2300" max="2300" width="11.5703125" style="101"/>
    <col min="2301" max="2301" width="11.28515625" style="101" customWidth="1"/>
    <col min="2302" max="2302" width="12.85546875" style="101" customWidth="1"/>
    <col min="2303" max="2303" width="12.140625" style="101" customWidth="1"/>
    <col min="2304" max="2304" width="11.7109375" style="101" customWidth="1"/>
    <col min="2305" max="2305" width="11.42578125" style="101" customWidth="1"/>
    <col min="2306" max="2306" width="12.7109375" style="101" customWidth="1"/>
    <col min="2307" max="2307" width="4.140625" style="101" customWidth="1"/>
    <col min="2308" max="2308" width="45.28515625" style="101" customWidth="1"/>
    <col min="2309" max="2309" width="14.85546875" style="101" customWidth="1"/>
    <col min="2310" max="2310" width="12.28515625" style="101" customWidth="1"/>
    <col min="2311" max="2312" width="11.140625" style="101" customWidth="1"/>
    <col min="2313" max="2313" width="12.42578125" style="101" customWidth="1"/>
    <col min="2314" max="2314" width="11.42578125" style="101" customWidth="1"/>
    <col min="2315" max="2315" width="13.5703125" style="101" customWidth="1"/>
    <col min="2316" max="2553" width="11.5703125" style="101"/>
    <col min="2554" max="2554" width="23.140625" style="101" customWidth="1"/>
    <col min="2555" max="2555" width="42.85546875" style="101" customWidth="1"/>
    <col min="2556" max="2556" width="11.5703125" style="101"/>
    <col min="2557" max="2557" width="11.28515625" style="101" customWidth="1"/>
    <col min="2558" max="2558" width="12.85546875" style="101" customWidth="1"/>
    <col min="2559" max="2559" width="12.140625" style="101" customWidth="1"/>
    <col min="2560" max="2560" width="11.7109375" style="101" customWidth="1"/>
    <col min="2561" max="2561" width="11.42578125" style="101" customWidth="1"/>
    <col min="2562" max="2562" width="12.7109375" style="101" customWidth="1"/>
    <col min="2563" max="2563" width="4.140625" style="101" customWidth="1"/>
    <col min="2564" max="2564" width="45.28515625" style="101" customWidth="1"/>
    <col min="2565" max="2565" width="14.85546875" style="101" customWidth="1"/>
    <col min="2566" max="2566" width="12.28515625" style="101" customWidth="1"/>
    <col min="2567" max="2568" width="11.140625" style="101" customWidth="1"/>
    <col min="2569" max="2569" width="12.42578125" style="101" customWidth="1"/>
    <col min="2570" max="2570" width="11.42578125" style="101" customWidth="1"/>
    <col min="2571" max="2571" width="13.5703125" style="101" customWidth="1"/>
    <col min="2572" max="2809" width="11.5703125" style="101"/>
    <col min="2810" max="2810" width="23.140625" style="101" customWidth="1"/>
    <col min="2811" max="2811" width="42.85546875" style="101" customWidth="1"/>
    <col min="2812" max="2812" width="11.5703125" style="101"/>
    <col min="2813" max="2813" width="11.28515625" style="101" customWidth="1"/>
    <col min="2814" max="2814" width="12.85546875" style="101" customWidth="1"/>
    <col min="2815" max="2815" width="12.140625" style="101" customWidth="1"/>
    <col min="2816" max="2816" width="11.7109375" style="101" customWidth="1"/>
    <col min="2817" max="2817" width="11.42578125" style="101" customWidth="1"/>
    <col min="2818" max="2818" width="12.7109375" style="101" customWidth="1"/>
    <col min="2819" max="2819" width="4.140625" style="101" customWidth="1"/>
    <col min="2820" max="2820" width="45.28515625" style="101" customWidth="1"/>
    <col min="2821" max="2821" width="14.85546875" style="101" customWidth="1"/>
    <col min="2822" max="2822" width="12.28515625" style="101" customWidth="1"/>
    <col min="2823" max="2824" width="11.140625" style="101" customWidth="1"/>
    <col min="2825" max="2825" width="12.42578125" style="101" customWidth="1"/>
    <col min="2826" max="2826" width="11.42578125" style="101" customWidth="1"/>
    <col min="2827" max="2827" width="13.5703125" style="101" customWidth="1"/>
    <col min="2828" max="3065" width="11.5703125" style="101"/>
    <col min="3066" max="3066" width="23.140625" style="101" customWidth="1"/>
    <col min="3067" max="3067" width="42.85546875" style="101" customWidth="1"/>
    <col min="3068" max="3068" width="11.5703125" style="101"/>
    <col min="3069" max="3069" width="11.28515625" style="101" customWidth="1"/>
    <col min="3070" max="3070" width="12.85546875" style="101" customWidth="1"/>
    <col min="3071" max="3071" width="12.140625" style="101" customWidth="1"/>
    <col min="3072" max="3072" width="11.7109375" style="101" customWidth="1"/>
    <col min="3073" max="3073" width="11.42578125" style="101" customWidth="1"/>
    <col min="3074" max="3074" width="12.7109375" style="101" customWidth="1"/>
    <col min="3075" max="3075" width="4.140625" style="101" customWidth="1"/>
    <col min="3076" max="3076" width="45.28515625" style="101" customWidth="1"/>
    <col min="3077" max="3077" width="14.85546875" style="101" customWidth="1"/>
    <col min="3078" max="3078" width="12.28515625" style="101" customWidth="1"/>
    <col min="3079" max="3080" width="11.140625" style="101" customWidth="1"/>
    <col min="3081" max="3081" width="12.42578125" style="101" customWidth="1"/>
    <col min="3082" max="3082" width="11.42578125" style="101" customWidth="1"/>
    <col min="3083" max="3083" width="13.5703125" style="101" customWidth="1"/>
    <col min="3084" max="3321" width="11.5703125" style="101"/>
    <col min="3322" max="3322" width="23.140625" style="101" customWidth="1"/>
    <col min="3323" max="3323" width="42.85546875" style="101" customWidth="1"/>
    <col min="3324" max="3324" width="11.5703125" style="101"/>
    <col min="3325" max="3325" width="11.28515625" style="101" customWidth="1"/>
    <col min="3326" max="3326" width="12.85546875" style="101" customWidth="1"/>
    <col min="3327" max="3327" width="12.140625" style="101" customWidth="1"/>
    <col min="3328" max="3328" width="11.7109375" style="101" customWidth="1"/>
    <col min="3329" max="3329" width="11.42578125" style="101" customWidth="1"/>
    <col min="3330" max="3330" width="12.7109375" style="101" customWidth="1"/>
    <col min="3331" max="3331" width="4.140625" style="101" customWidth="1"/>
    <col min="3332" max="3332" width="45.28515625" style="101" customWidth="1"/>
    <col min="3333" max="3333" width="14.85546875" style="101" customWidth="1"/>
    <col min="3334" max="3334" width="12.28515625" style="101" customWidth="1"/>
    <col min="3335" max="3336" width="11.140625" style="101" customWidth="1"/>
    <col min="3337" max="3337" width="12.42578125" style="101" customWidth="1"/>
    <col min="3338" max="3338" width="11.42578125" style="101" customWidth="1"/>
    <col min="3339" max="3339" width="13.5703125" style="101" customWidth="1"/>
    <col min="3340" max="3577" width="11.5703125" style="101"/>
    <col min="3578" max="3578" width="23.140625" style="101" customWidth="1"/>
    <col min="3579" max="3579" width="42.85546875" style="101" customWidth="1"/>
    <col min="3580" max="3580" width="11.5703125" style="101"/>
    <col min="3581" max="3581" width="11.28515625" style="101" customWidth="1"/>
    <col min="3582" max="3582" width="12.85546875" style="101" customWidth="1"/>
    <col min="3583" max="3583" width="12.140625" style="101" customWidth="1"/>
    <col min="3584" max="3584" width="11.7109375" style="101" customWidth="1"/>
    <col min="3585" max="3585" width="11.42578125" style="101" customWidth="1"/>
    <col min="3586" max="3586" width="12.7109375" style="101" customWidth="1"/>
    <col min="3587" max="3587" width="4.140625" style="101" customWidth="1"/>
    <col min="3588" max="3588" width="45.28515625" style="101" customWidth="1"/>
    <col min="3589" max="3589" width="14.85546875" style="101" customWidth="1"/>
    <col min="3590" max="3590" width="12.28515625" style="101" customWidth="1"/>
    <col min="3591" max="3592" width="11.140625" style="101" customWidth="1"/>
    <col min="3593" max="3593" width="12.42578125" style="101" customWidth="1"/>
    <col min="3594" max="3594" width="11.42578125" style="101" customWidth="1"/>
    <col min="3595" max="3595" width="13.5703125" style="101" customWidth="1"/>
    <col min="3596" max="3833" width="11.5703125" style="101"/>
    <col min="3834" max="3834" width="23.140625" style="101" customWidth="1"/>
    <col min="3835" max="3835" width="42.85546875" style="101" customWidth="1"/>
    <col min="3836" max="3836" width="11.5703125" style="101"/>
    <col min="3837" max="3837" width="11.28515625" style="101" customWidth="1"/>
    <col min="3838" max="3838" width="12.85546875" style="101" customWidth="1"/>
    <col min="3839" max="3839" width="12.140625" style="101" customWidth="1"/>
    <col min="3840" max="3840" width="11.7109375" style="101" customWidth="1"/>
    <col min="3841" max="3841" width="11.42578125" style="101" customWidth="1"/>
    <col min="3842" max="3842" width="12.7109375" style="101" customWidth="1"/>
    <col min="3843" max="3843" width="4.140625" style="101" customWidth="1"/>
    <col min="3844" max="3844" width="45.28515625" style="101" customWidth="1"/>
    <col min="3845" max="3845" width="14.85546875" style="101" customWidth="1"/>
    <col min="3846" max="3846" width="12.28515625" style="101" customWidth="1"/>
    <col min="3847" max="3848" width="11.140625" style="101" customWidth="1"/>
    <col min="3849" max="3849" width="12.42578125" style="101" customWidth="1"/>
    <col min="3850" max="3850" width="11.42578125" style="101" customWidth="1"/>
    <col min="3851" max="3851" width="13.5703125" style="101" customWidth="1"/>
    <col min="3852" max="4089" width="11.5703125" style="101"/>
    <col min="4090" max="4090" width="23.140625" style="101" customWidth="1"/>
    <col min="4091" max="4091" width="42.85546875" style="101" customWidth="1"/>
    <col min="4092" max="4092" width="11.5703125" style="101"/>
    <col min="4093" max="4093" width="11.28515625" style="101" customWidth="1"/>
    <col min="4094" max="4094" width="12.85546875" style="101" customWidth="1"/>
    <col min="4095" max="4095" width="12.140625" style="101" customWidth="1"/>
    <col min="4096" max="4096" width="11.7109375" style="101" customWidth="1"/>
    <col min="4097" max="4097" width="11.42578125" style="101" customWidth="1"/>
    <col min="4098" max="4098" width="12.7109375" style="101" customWidth="1"/>
    <col min="4099" max="4099" width="4.140625" style="101" customWidth="1"/>
    <col min="4100" max="4100" width="45.28515625" style="101" customWidth="1"/>
    <col min="4101" max="4101" width="14.85546875" style="101" customWidth="1"/>
    <col min="4102" max="4102" width="12.28515625" style="101" customWidth="1"/>
    <col min="4103" max="4104" width="11.140625" style="101" customWidth="1"/>
    <col min="4105" max="4105" width="12.42578125" style="101" customWidth="1"/>
    <col min="4106" max="4106" width="11.42578125" style="101" customWidth="1"/>
    <col min="4107" max="4107" width="13.5703125" style="101" customWidth="1"/>
    <col min="4108" max="4345" width="11.5703125" style="101"/>
    <col min="4346" max="4346" width="23.140625" style="101" customWidth="1"/>
    <col min="4347" max="4347" width="42.85546875" style="101" customWidth="1"/>
    <col min="4348" max="4348" width="11.5703125" style="101"/>
    <col min="4349" max="4349" width="11.28515625" style="101" customWidth="1"/>
    <col min="4350" max="4350" width="12.85546875" style="101" customWidth="1"/>
    <col min="4351" max="4351" width="12.140625" style="101" customWidth="1"/>
    <col min="4352" max="4352" width="11.7109375" style="101" customWidth="1"/>
    <col min="4353" max="4353" width="11.42578125" style="101" customWidth="1"/>
    <col min="4354" max="4354" width="12.7109375" style="101" customWidth="1"/>
    <col min="4355" max="4355" width="4.140625" style="101" customWidth="1"/>
    <col min="4356" max="4356" width="45.28515625" style="101" customWidth="1"/>
    <col min="4357" max="4357" width="14.85546875" style="101" customWidth="1"/>
    <col min="4358" max="4358" width="12.28515625" style="101" customWidth="1"/>
    <col min="4359" max="4360" width="11.140625" style="101" customWidth="1"/>
    <col min="4361" max="4361" width="12.42578125" style="101" customWidth="1"/>
    <col min="4362" max="4362" width="11.42578125" style="101" customWidth="1"/>
    <col min="4363" max="4363" width="13.5703125" style="101" customWidth="1"/>
    <col min="4364" max="4601" width="11.5703125" style="101"/>
    <col min="4602" max="4602" width="23.140625" style="101" customWidth="1"/>
    <col min="4603" max="4603" width="42.85546875" style="101" customWidth="1"/>
    <col min="4604" max="4604" width="11.5703125" style="101"/>
    <col min="4605" max="4605" width="11.28515625" style="101" customWidth="1"/>
    <col min="4606" max="4606" width="12.85546875" style="101" customWidth="1"/>
    <col min="4607" max="4607" width="12.140625" style="101" customWidth="1"/>
    <col min="4608" max="4608" width="11.7109375" style="101" customWidth="1"/>
    <col min="4609" max="4609" width="11.42578125" style="101" customWidth="1"/>
    <col min="4610" max="4610" width="12.7109375" style="101" customWidth="1"/>
    <col min="4611" max="4611" width="4.140625" style="101" customWidth="1"/>
    <col min="4612" max="4612" width="45.28515625" style="101" customWidth="1"/>
    <col min="4613" max="4613" width="14.85546875" style="101" customWidth="1"/>
    <col min="4614" max="4614" width="12.28515625" style="101" customWidth="1"/>
    <col min="4615" max="4616" width="11.140625" style="101" customWidth="1"/>
    <col min="4617" max="4617" width="12.42578125" style="101" customWidth="1"/>
    <col min="4618" max="4618" width="11.42578125" style="101" customWidth="1"/>
    <col min="4619" max="4619" width="13.5703125" style="101" customWidth="1"/>
    <col min="4620" max="4857" width="11.5703125" style="101"/>
    <col min="4858" max="4858" width="23.140625" style="101" customWidth="1"/>
    <col min="4859" max="4859" width="42.85546875" style="101" customWidth="1"/>
    <col min="4860" max="4860" width="11.5703125" style="101"/>
    <col min="4861" max="4861" width="11.28515625" style="101" customWidth="1"/>
    <col min="4862" max="4862" width="12.85546875" style="101" customWidth="1"/>
    <col min="4863" max="4863" width="12.140625" style="101" customWidth="1"/>
    <col min="4864" max="4864" width="11.7109375" style="101" customWidth="1"/>
    <col min="4865" max="4865" width="11.42578125" style="101" customWidth="1"/>
    <col min="4866" max="4866" width="12.7109375" style="101" customWidth="1"/>
    <col min="4867" max="4867" width="4.140625" style="101" customWidth="1"/>
    <col min="4868" max="4868" width="45.28515625" style="101" customWidth="1"/>
    <col min="4869" max="4869" width="14.85546875" style="101" customWidth="1"/>
    <col min="4870" max="4870" width="12.28515625" style="101" customWidth="1"/>
    <col min="4871" max="4872" width="11.140625" style="101" customWidth="1"/>
    <col min="4873" max="4873" width="12.42578125" style="101" customWidth="1"/>
    <col min="4874" max="4874" width="11.42578125" style="101" customWidth="1"/>
    <col min="4875" max="4875" width="13.5703125" style="101" customWidth="1"/>
    <col min="4876" max="5113" width="11.5703125" style="101"/>
    <col min="5114" max="5114" width="23.140625" style="101" customWidth="1"/>
    <col min="5115" max="5115" width="42.85546875" style="101" customWidth="1"/>
    <col min="5116" max="5116" width="11.5703125" style="101"/>
    <col min="5117" max="5117" width="11.28515625" style="101" customWidth="1"/>
    <col min="5118" max="5118" width="12.85546875" style="101" customWidth="1"/>
    <col min="5119" max="5119" width="12.140625" style="101" customWidth="1"/>
    <col min="5120" max="5120" width="11.7109375" style="101" customWidth="1"/>
    <col min="5121" max="5121" width="11.42578125" style="101" customWidth="1"/>
    <col min="5122" max="5122" width="12.7109375" style="101" customWidth="1"/>
    <col min="5123" max="5123" width="4.140625" style="101" customWidth="1"/>
    <col min="5124" max="5124" width="45.28515625" style="101" customWidth="1"/>
    <col min="5125" max="5125" width="14.85546875" style="101" customWidth="1"/>
    <col min="5126" max="5126" width="12.28515625" style="101" customWidth="1"/>
    <col min="5127" max="5128" width="11.140625" style="101" customWidth="1"/>
    <col min="5129" max="5129" width="12.42578125" style="101" customWidth="1"/>
    <col min="5130" max="5130" width="11.42578125" style="101" customWidth="1"/>
    <col min="5131" max="5131" width="13.5703125" style="101" customWidth="1"/>
    <col min="5132" max="5369" width="11.5703125" style="101"/>
    <col min="5370" max="5370" width="23.140625" style="101" customWidth="1"/>
    <col min="5371" max="5371" width="42.85546875" style="101" customWidth="1"/>
    <col min="5372" max="5372" width="11.5703125" style="101"/>
    <col min="5373" max="5373" width="11.28515625" style="101" customWidth="1"/>
    <col min="5374" max="5374" width="12.85546875" style="101" customWidth="1"/>
    <col min="5375" max="5375" width="12.140625" style="101" customWidth="1"/>
    <col min="5376" max="5376" width="11.7109375" style="101" customWidth="1"/>
    <col min="5377" max="5377" width="11.42578125" style="101" customWidth="1"/>
    <col min="5378" max="5378" width="12.7109375" style="101" customWidth="1"/>
    <col min="5379" max="5379" width="4.140625" style="101" customWidth="1"/>
    <col min="5380" max="5380" width="45.28515625" style="101" customWidth="1"/>
    <col min="5381" max="5381" width="14.85546875" style="101" customWidth="1"/>
    <col min="5382" max="5382" width="12.28515625" style="101" customWidth="1"/>
    <col min="5383" max="5384" width="11.140625" style="101" customWidth="1"/>
    <col min="5385" max="5385" width="12.42578125" style="101" customWidth="1"/>
    <col min="5386" max="5386" width="11.42578125" style="101" customWidth="1"/>
    <col min="5387" max="5387" width="13.5703125" style="101" customWidth="1"/>
    <col min="5388" max="5625" width="11.5703125" style="101"/>
    <col min="5626" max="5626" width="23.140625" style="101" customWidth="1"/>
    <col min="5627" max="5627" width="42.85546875" style="101" customWidth="1"/>
    <col min="5628" max="5628" width="11.5703125" style="101"/>
    <col min="5629" max="5629" width="11.28515625" style="101" customWidth="1"/>
    <col min="5630" max="5630" width="12.85546875" style="101" customWidth="1"/>
    <col min="5631" max="5631" width="12.140625" style="101" customWidth="1"/>
    <col min="5632" max="5632" width="11.7109375" style="101" customWidth="1"/>
    <col min="5633" max="5633" width="11.42578125" style="101" customWidth="1"/>
    <col min="5634" max="5634" width="12.7109375" style="101" customWidth="1"/>
    <col min="5635" max="5635" width="4.140625" style="101" customWidth="1"/>
    <col min="5636" max="5636" width="45.28515625" style="101" customWidth="1"/>
    <col min="5637" max="5637" width="14.85546875" style="101" customWidth="1"/>
    <col min="5638" max="5638" width="12.28515625" style="101" customWidth="1"/>
    <col min="5639" max="5640" width="11.140625" style="101" customWidth="1"/>
    <col min="5641" max="5641" width="12.42578125" style="101" customWidth="1"/>
    <col min="5642" max="5642" width="11.42578125" style="101" customWidth="1"/>
    <col min="5643" max="5643" width="13.5703125" style="101" customWidth="1"/>
    <col min="5644" max="5881" width="11.5703125" style="101"/>
    <col min="5882" max="5882" width="23.140625" style="101" customWidth="1"/>
    <col min="5883" max="5883" width="42.85546875" style="101" customWidth="1"/>
    <col min="5884" max="5884" width="11.5703125" style="101"/>
    <col min="5885" max="5885" width="11.28515625" style="101" customWidth="1"/>
    <col min="5886" max="5886" width="12.85546875" style="101" customWidth="1"/>
    <col min="5887" max="5887" width="12.140625" style="101" customWidth="1"/>
    <col min="5888" max="5888" width="11.7109375" style="101" customWidth="1"/>
    <col min="5889" max="5889" width="11.42578125" style="101" customWidth="1"/>
    <col min="5890" max="5890" width="12.7109375" style="101" customWidth="1"/>
    <col min="5891" max="5891" width="4.140625" style="101" customWidth="1"/>
    <col min="5892" max="5892" width="45.28515625" style="101" customWidth="1"/>
    <col min="5893" max="5893" width="14.85546875" style="101" customWidth="1"/>
    <col min="5894" max="5894" width="12.28515625" style="101" customWidth="1"/>
    <col min="5895" max="5896" width="11.140625" style="101" customWidth="1"/>
    <col min="5897" max="5897" width="12.42578125" style="101" customWidth="1"/>
    <col min="5898" max="5898" width="11.42578125" style="101" customWidth="1"/>
    <col min="5899" max="5899" width="13.5703125" style="101" customWidth="1"/>
    <col min="5900" max="6137" width="11.5703125" style="101"/>
    <col min="6138" max="6138" width="23.140625" style="101" customWidth="1"/>
    <col min="6139" max="6139" width="42.85546875" style="101" customWidth="1"/>
    <col min="6140" max="6140" width="11.5703125" style="101"/>
    <col min="6141" max="6141" width="11.28515625" style="101" customWidth="1"/>
    <col min="6142" max="6142" width="12.85546875" style="101" customWidth="1"/>
    <col min="6143" max="6143" width="12.140625" style="101" customWidth="1"/>
    <col min="6144" max="6144" width="11.7109375" style="101" customWidth="1"/>
    <col min="6145" max="6145" width="11.42578125" style="101" customWidth="1"/>
    <col min="6146" max="6146" width="12.7109375" style="101" customWidth="1"/>
    <col min="6147" max="6147" width="4.140625" style="101" customWidth="1"/>
    <col min="6148" max="6148" width="45.28515625" style="101" customWidth="1"/>
    <col min="6149" max="6149" width="14.85546875" style="101" customWidth="1"/>
    <col min="6150" max="6150" width="12.28515625" style="101" customWidth="1"/>
    <col min="6151" max="6152" width="11.140625" style="101" customWidth="1"/>
    <col min="6153" max="6153" width="12.42578125" style="101" customWidth="1"/>
    <col min="6154" max="6154" width="11.42578125" style="101" customWidth="1"/>
    <col min="6155" max="6155" width="13.5703125" style="101" customWidth="1"/>
    <col min="6156" max="6393" width="11.5703125" style="101"/>
    <col min="6394" max="6394" width="23.140625" style="101" customWidth="1"/>
    <col min="6395" max="6395" width="42.85546875" style="101" customWidth="1"/>
    <col min="6396" max="6396" width="11.5703125" style="101"/>
    <col min="6397" max="6397" width="11.28515625" style="101" customWidth="1"/>
    <col min="6398" max="6398" width="12.85546875" style="101" customWidth="1"/>
    <col min="6399" max="6399" width="12.140625" style="101" customWidth="1"/>
    <col min="6400" max="6400" width="11.7109375" style="101" customWidth="1"/>
    <col min="6401" max="6401" width="11.42578125" style="101" customWidth="1"/>
    <col min="6402" max="6402" width="12.7109375" style="101" customWidth="1"/>
    <col min="6403" max="6403" width="4.140625" style="101" customWidth="1"/>
    <col min="6404" max="6404" width="45.28515625" style="101" customWidth="1"/>
    <col min="6405" max="6405" width="14.85546875" style="101" customWidth="1"/>
    <col min="6406" max="6406" width="12.28515625" style="101" customWidth="1"/>
    <col min="6407" max="6408" width="11.140625" style="101" customWidth="1"/>
    <col min="6409" max="6409" width="12.42578125" style="101" customWidth="1"/>
    <col min="6410" max="6410" width="11.42578125" style="101" customWidth="1"/>
    <col min="6411" max="6411" width="13.5703125" style="101" customWidth="1"/>
    <col min="6412" max="6649" width="11.5703125" style="101"/>
    <col min="6650" max="6650" width="23.140625" style="101" customWidth="1"/>
    <col min="6651" max="6651" width="42.85546875" style="101" customWidth="1"/>
    <col min="6652" max="6652" width="11.5703125" style="101"/>
    <col min="6653" max="6653" width="11.28515625" style="101" customWidth="1"/>
    <col min="6654" max="6654" width="12.85546875" style="101" customWidth="1"/>
    <col min="6655" max="6655" width="12.140625" style="101" customWidth="1"/>
    <col min="6656" max="6656" width="11.7109375" style="101" customWidth="1"/>
    <col min="6657" max="6657" width="11.42578125" style="101" customWidth="1"/>
    <col min="6658" max="6658" width="12.7109375" style="101" customWidth="1"/>
    <col min="6659" max="6659" width="4.140625" style="101" customWidth="1"/>
    <col min="6660" max="6660" width="45.28515625" style="101" customWidth="1"/>
    <col min="6661" max="6661" width="14.85546875" style="101" customWidth="1"/>
    <col min="6662" max="6662" width="12.28515625" style="101" customWidth="1"/>
    <col min="6663" max="6664" width="11.140625" style="101" customWidth="1"/>
    <col min="6665" max="6665" width="12.42578125" style="101" customWidth="1"/>
    <col min="6666" max="6666" width="11.42578125" style="101" customWidth="1"/>
    <col min="6667" max="6667" width="13.5703125" style="101" customWidth="1"/>
    <col min="6668" max="6905" width="11.5703125" style="101"/>
    <col min="6906" max="6906" width="23.140625" style="101" customWidth="1"/>
    <col min="6907" max="6907" width="42.85546875" style="101" customWidth="1"/>
    <col min="6908" max="6908" width="11.5703125" style="101"/>
    <col min="6909" max="6909" width="11.28515625" style="101" customWidth="1"/>
    <col min="6910" max="6910" width="12.85546875" style="101" customWidth="1"/>
    <col min="6911" max="6911" width="12.140625" style="101" customWidth="1"/>
    <col min="6912" max="6912" width="11.7109375" style="101" customWidth="1"/>
    <col min="6913" max="6913" width="11.42578125" style="101" customWidth="1"/>
    <col min="6914" max="6914" width="12.7109375" style="101" customWidth="1"/>
    <col min="6915" max="6915" width="4.140625" style="101" customWidth="1"/>
    <col min="6916" max="6916" width="45.28515625" style="101" customWidth="1"/>
    <col min="6917" max="6917" width="14.85546875" style="101" customWidth="1"/>
    <col min="6918" max="6918" width="12.28515625" style="101" customWidth="1"/>
    <col min="6919" max="6920" width="11.140625" style="101" customWidth="1"/>
    <col min="6921" max="6921" width="12.42578125" style="101" customWidth="1"/>
    <col min="6922" max="6922" width="11.42578125" style="101" customWidth="1"/>
    <col min="6923" max="6923" width="13.5703125" style="101" customWidth="1"/>
    <col min="6924" max="7161" width="11.5703125" style="101"/>
    <col min="7162" max="7162" width="23.140625" style="101" customWidth="1"/>
    <col min="7163" max="7163" width="42.85546875" style="101" customWidth="1"/>
    <col min="7164" max="7164" width="11.5703125" style="101"/>
    <col min="7165" max="7165" width="11.28515625" style="101" customWidth="1"/>
    <col min="7166" max="7166" width="12.85546875" style="101" customWidth="1"/>
    <col min="7167" max="7167" width="12.140625" style="101" customWidth="1"/>
    <col min="7168" max="7168" width="11.7109375" style="101" customWidth="1"/>
    <col min="7169" max="7169" width="11.42578125" style="101" customWidth="1"/>
    <col min="7170" max="7170" width="12.7109375" style="101" customWidth="1"/>
    <col min="7171" max="7171" width="4.140625" style="101" customWidth="1"/>
    <col min="7172" max="7172" width="45.28515625" style="101" customWidth="1"/>
    <col min="7173" max="7173" width="14.85546875" style="101" customWidth="1"/>
    <col min="7174" max="7174" width="12.28515625" style="101" customWidth="1"/>
    <col min="7175" max="7176" width="11.140625" style="101" customWidth="1"/>
    <col min="7177" max="7177" width="12.42578125" style="101" customWidth="1"/>
    <col min="7178" max="7178" width="11.42578125" style="101" customWidth="1"/>
    <col min="7179" max="7179" width="13.5703125" style="101" customWidth="1"/>
    <col min="7180" max="7417" width="11.5703125" style="101"/>
    <col min="7418" max="7418" width="23.140625" style="101" customWidth="1"/>
    <col min="7419" max="7419" width="42.85546875" style="101" customWidth="1"/>
    <col min="7420" max="7420" width="11.5703125" style="101"/>
    <col min="7421" max="7421" width="11.28515625" style="101" customWidth="1"/>
    <col min="7422" max="7422" width="12.85546875" style="101" customWidth="1"/>
    <col min="7423" max="7423" width="12.140625" style="101" customWidth="1"/>
    <col min="7424" max="7424" width="11.7109375" style="101" customWidth="1"/>
    <col min="7425" max="7425" width="11.42578125" style="101" customWidth="1"/>
    <col min="7426" max="7426" width="12.7109375" style="101" customWidth="1"/>
    <col min="7427" max="7427" width="4.140625" style="101" customWidth="1"/>
    <col min="7428" max="7428" width="45.28515625" style="101" customWidth="1"/>
    <col min="7429" max="7429" width="14.85546875" style="101" customWidth="1"/>
    <col min="7430" max="7430" width="12.28515625" style="101" customWidth="1"/>
    <col min="7431" max="7432" width="11.140625" style="101" customWidth="1"/>
    <col min="7433" max="7433" width="12.42578125" style="101" customWidth="1"/>
    <col min="7434" max="7434" width="11.42578125" style="101" customWidth="1"/>
    <col min="7435" max="7435" width="13.5703125" style="101" customWidth="1"/>
    <col min="7436" max="7673" width="11.5703125" style="101"/>
    <col min="7674" max="7674" width="23.140625" style="101" customWidth="1"/>
    <col min="7675" max="7675" width="42.85546875" style="101" customWidth="1"/>
    <col min="7676" max="7676" width="11.5703125" style="101"/>
    <col min="7677" max="7677" width="11.28515625" style="101" customWidth="1"/>
    <col min="7678" max="7678" width="12.85546875" style="101" customWidth="1"/>
    <col min="7679" max="7679" width="12.140625" style="101" customWidth="1"/>
    <col min="7680" max="7680" width="11.7109375" style="101" customWidth="1"/>
    <col min="7681" max="7681" width="11.42578125" style="101" customWidth="1"/>
    <col min="7682" max="7682" width="12.7109375" style="101" customWidth="1"/>
    <col min="7683" max="7683" width="4.140625" style="101" customWidth="1"/>
    <col min="7684" max="7684" width="45.28515625" style="101" customWidth="1"/>
    <col min="7685" max="7685" width="14.85546875" style="101" customWidth="1"/>
    <col min="7686" max="7686" width="12.28515625" style="101" customWidth="1"/>
    <col min="7687" max="7688" width="11.140625" style="101" customWidth="1"/>
    <col min="7689" max="7689" width="12.42578125" style="101" customWidth="1"/>
    <col min="7690" max="7690" width="11.42578125" style="101" customWidth="1"/>
    <col min="7691" max="7691" width="13.5703125" style="101" customWidth="1"/>
    <col min="7692" max="7929" width="11.5703125" style="101"/>
    <col min="7930" max="7930" width="23.140625" style="101" customWidth="1"/>
    <col min="7931" max="7931" width="42.85546875" style="101" customWidth="1"/>
    <col min="7932" max="7932" width="11.5703125" style="101"/>
    <col min="7933" max="7933" width="11.28515625" style="101" customWidth="1"/>
    <col min="7934" max="7934" width="12.85546875" style="101" customWidth="1"/>
    <col min="7935" max="7935" width="12.140625" style="101" customWidth="1"/>
    <col min="7936" max="7936" width="11.7109375" style="101" customWidth="1"/>
    <col min="7937" max="7937" width="11.42578125" style="101" customWidth="1"/>
    <col min="7938" max="7938" width="12.7109375" style="101" customWidth="1"/>
    <col min="7939" max="7939" width="4.140625" style="101" customWidth="1"/>
    <col min="7940" max="7940" width="45.28515625" style="101" customWidth="1"/>
    <col min="7941" max="7941" width="14.85546875" style="101" customWidth="1"/>
    <col min="7942" max="7942" width="12.28515625" style="101" customWidth="1"/>
    <col min="7943" max="7944" width="11.140625" style="101" customWidth="1"/>
    <col min="7945" max="7945" width="12.42578125" style="101" customWidth="1"/>
    <col min="7946" max="7946" width="11.42578125" style="101" customWidth="1"/>
    <col min="7947" max="7947" width="13.5703125" style="101" customWidth="1"/>
    <col min="7948" max="8185" width="11.5703125" style="101"/>
    <col min="8186" max="8186" width="23.140625" style="101" customWidth="1"/>
    <col min="8187" max="8187" width="42.85546875" style="101" customWidth="1"/>
    <col min="8188" max="8188" width="11.5703125" style="101"/>
    <col min="8189" max="8189" width="11.28515625" style="101" customWidth="1"/>
    <col min="8190" max="8190" width="12.85546875" style="101" customWidth="1"/>
    <col min="8191" max="8191" width="12.140625" style="101" customWidth="1"/>
    <col min="8192" max="8192" width="11.7109375" style="101" customWidth="1"/>
    <col min="8193" max="8193" width="11.42578125" style="101" customWidth="1"/>
    <col min="8194" max="8194" width="12.7109375" style="101" customWidth="1"/>
    <col min="8195" max="8195" width="4.140625" style="101" customWidth="1"/>
    <col min="8196" max="8196" width="45.28515625" style="101" customWidth="1"/>
    <col min="8197" max="8197" width="14.85546875" style="101" customWidth="1"/>
    <col min="8198" max="8198" width="12.28515625" style="101" customWidth="1"/>
    <col min="8199" max="8200" width="11.140625" style="101" customWidth="1"/>
    <col min="8201" max="8201" width="12.42578125" style="101" customWidth="1"/>
    <col min="8202" max="8202" width="11.42578125" style="101" customWidth="1"/>
    <col min="8203" max="8203" width="13.5703125" style="101" customWidth="1"/>
    <col min="8204" max="8441" width="11.5703125" style="101"/>
    <col min="8442" max="8442" width="23.140625" style="101" customWidth="1"/>
    <col min="8443" max="8443" width="42.85546875" style="101" customWidth="1"/>
    <col min="8444" max="8444" width="11.5703125" style="101"/>
    <col min="8445" max="8445" width="11.28515625" style="101" customWidth="1"/>
    <col min="8446" max="8446" width="12.85546875" style="101" customWidth="1"/>
    <col min="8447" max="8447" width="12.140625" style="101" customWidth="1"/>
    <col min="8448" max="8448" width="11.7109375" style="101" customWidth="1"/>
    <col min="8449" max="8449" width="11.42578125" style="101" customWidth="1"/>
    <col min="8450" max="8450" width="12.7109375" style="101" customWidth="1"/>
    <col min="8451" max="8451" width="4.140625" style="101" customWidth="1"/>
    <col min="8452" max="8452" width="45.28515625" style="101" customWidth="1"/>
    <col min="8453" max="8453" width="14.85546875" style="101" customWidth="1"/>
    <col min="8454" max="8454" width="12.28515625" style="101" customWidth="1"/>
    <col min="8455" max="8456" width="11.140625" style="101" customWidth="1"/>
    <col min="8457" max="8457" width="12.42578125" style="101" customWidth="1"/>
    <col min="8458" max="8458" width="11.42578125" style="101" customWidth="1"/>
    <col min="8459" max="8459" width="13.5703125" style="101" customWidth="1"/>
    <col min="8460" max="8697" width="11.5703125" style="101"/>
    <col min="8698" max="8698" width="23.140625" style="101" customWidth="1"/>
    <col min="8699" max="8699" width="42.85546875" style="101" customWidth="1"/>
    <col min="8700" max="8700" width="11.5703125" style="101"/>
    <col min="8701" max="8701" width="11.28515625" style="101" customWidth="1"/>
    <col min="8702" max="8702" width="12.85546875" style="101" customWidth="1"/>
    <col min="8703" max="8703" width="12.140625" style="101" customWidth="1"/>
    <col min="8704" max="8704" width="11.7109375" style="101" customWidth="1"/>
    <col min="8705" max="8705" width="11.42578125" style="101" customWidth="1"/>
    <col min="8706" max="8706" width="12.7109375" style="101" customWidth="1"/>
    <col min="8707" max="8707" width="4.140625" style="101" customWidth="1"/>
    <col min="8708" max="8708" width="45.28515625" style="101" customWidth="1"/>
    <col min="8709" max="8709" width="14.85546875" style="101" customWidth="1"/>
    <col min="8710" max="8710" width="12.28515625" style="101" customWidth="1"/>
    <col min="8711" max="8712" width="11.140625" style="101" customWidth="1"/>
    <col min="8713" max="8713" width="12.42578125" style="101" customWidth="1"/>
    <col min="8714" max="8714" width="11.42578125" style="101" customWidth="1"/>
    <col min="8715" max="8715" width="13.5703125" style="101" customWidth="1"/>
    <col min="8716" max="8953" width="11.5703125" style="101"/>
    <col min="8954" max="8954" width="23.140625" style="101" customWidth="1"/>
    <col min="8955" max="8955" width="42.85546875" style="101" customWidth="1"/>
    <col min="8956" max="8956" width="11.5703125" style="101"/>
    <col min="8957" max="8957" width="11.28515625" style="101" customWidth="1"/>
    <col min="8958" max="8958" width="12.85546875" style="101" customWidth="1"/>
    <col min="8959" max="8959" width="12.140625" style="101" customWidth="1"/>
    <col min="8960" max="8960" width="11.7109375" style="101" customWidth="1"/>
    <col min="8961" max="8961" width="11.42578125" style="101" customWidth="1"/>
    <col min="8962" max="8962" width="12.7109375" style="101" customWidth="1"/>
    <col min="8963" max="8963" width="4.140625" style="101" customWidth="1"/>
    <col min="8964" max="8964" width="45.28515625" style="101" customWidth="1"/>
    <col min="8965" max="8965" width="14.85546875" style="101" customWidth="1"/>
    <col min="8966" max="8966" width="12.28515625" style="101" customWidth="1"/>
    <col min="8967" max="8968" width="11.140625" style="101" customWidth="1"/>
    <col min="8969" max="8969" width="12.42578125" style="101" customWidth="1"/>
    <col min="8970" max="8970" width="11.42578125" style="101" customWidth="1"/>
    <col min="8971" max="8971" width="13.5703125" style="101" customWidth="1"/>
    <col min="8972" max="9209" width="11.5703125" style="101"/>
    <col min="9210" max="9210" width="23.140625" style="101" customWidth="1"/>
    <col min="9211" max="9211" width="42.85546875" style="101" customWidth="1"/>
    <col min="9212" max="9212" width="11.5703125" style="101"/>
    <col min="9213" max="9213" width="11.28515625" style="101" customWidth="1"/>
    <col min="9214" max="9214" width="12.85546875" style="101" customWidth="1"/>
    <col min="9215" max="9215" width="12.140625" style="101" customWidth="1"/>
    <col min="9216" max="9216" width="11.7109375" style="101" customWidth="1"/>
    <col min="9217" max="9217" width="11.42578125" style="101" customWidth="1"/>
    <col min="9218" max="9218" width="12.7109375" style="101" customWidth="1"/>
    <col min="9219" max="9219" width="4.140625" style="101" customWidth="1"/>
    <col min="9220" max="9220" width="45.28515625" style="101" customWidth="1"/>
    <col min="9221" max="9221" width="14.85546875" style="101" customWidth="1"/>
    <col min="9222" max="9222" width="12.28515625" style="101" customWidth="1"/>
    <col min="9223" max="9224" width="11.140625" style="101" customWidth="1"/>
    <col min="9225" max="9225" width="12.42578125" style="101" customWidth="1"/>
    <col min="9226" max="9226" width="11.42578125" style="101" customWidth="1"/>
    <col min="9227" max="9227" width="13.5703125" style="101" customWidth="1"/>
    <col min="9228" max="9465" width="11.5703125" style="101"/>
    <col min="9466" max="9466" width="23.140625" style="101" customWidth="1"/>
    <col min="9467" max="9467" width="42.85546875" style="101" customWidth="1"/>
    <col min="9468" max="9468" width="11.5703125" style="101"/>
    <col min="9469" max="9469" width="11.28515625" style="101" customWidth="1"/>
    <col min="9470" max="9470" width="12.85546875" style="101" customWidth="1"/>
    <col min="9471" max="9471" width="12.140625" style="101" customWidth="1"/>
    <col min="9472" max="9472" width="11.7109375" style="101" customWidth="1"/>
    <col min="9473" max="9473" width="11.42578125" style="101" customWidth="1"/>
    <col min="9474" max="9474" width="12.7109375" style="101" customWidth="1"/>
    <col min="9475" max="9475" width="4.140625" style="101" customWidth="1"/>
    <col min="9476" max="9476" width="45.28515625" style="101" customWidth="1"/>
    <col min="9477" max="9477" width="14.85546875" style="101" customWidth="1"/>
    <col min="9478" max="9478" width="12.28515625" style="101" customWidth="1"/>
    <col min="9479" max="9480" width="11.140625" style="101" customWidth="1"/>
    <col min="9481" max="9481" width="12.42578125" style="101" customWidth="1"/>
    <col min="9482" max="9482" width="11.42578125" style="101" customWidth="1"/>
    <col min="9483" max="9483" width="13.5703125" style="101" customWidth="1"/>
    <col min="9484" max="9721" width="11.5703125" style="101"/>
    <col min="9722" max="9722" width="23.140625" style="101" customWidth="1"/>
    <col min="9723" max="9723" width="42.85546875" style="101" customWidth="1"/>
    <col min="9724" max="9724" width="11.5703125" style="101"/>
    <col min="9725" max="9725" width="11.28515625" style="101" customWidth="1"/>
    <col min="9726" max="9726" width="12.85546875" style="101" customWidth="1"/>
    <col min="9727" max="9727" width="12.140625" style="101" customWidth="1"/>
    <col min="9728" max="9728" width="11.7109375" style="101" customWidth="1"/>
    <col min="9729" max="9729" width="11.42578125" style="101" customWidth="1"/>
    <col min="9730" max="9730" width="12.7109375" style="101" customWidth="1"/>
    <col min="9731" max="9731" width="4.140625" style="101" customWidth="1"/>
    <col min="9732" max="9732" width="45.28515625" style="101" customWidth="1"/>
    <col min="9733" max="9733" width="14.85546875" style="101" customWidth="1"/>
    <col min="9734" max="9734" width="12.28515625" style="101" customWidth="1"/>
    <col min="9735" max="9736" width="11.140625" style="101" customWidth="1"/>
    <col min="9737" max="9737" width="12.42578125" style="101" customWidth="1"/>
    <col min="9738" max="9738" width="11.42578125" style="101" customWidth="1"/>
    <col min="9739" max="9739" width="13.5703125" style="101" customWidth="1"/>
    <col min="9740" max="9977" width="11.5703125" style="101"/>
    <col min="9978" max="9978" width="23.140625" style="101" customWidth="1"/>
    <col min="9979" max="9979" width="42.85546875" style="101" customWidth="1"/>
    <col min="9980" max="9980" width="11.5703125" style="101"/>
    <col min="9981" max="9981" width="11.28515625" style="101" customWidth="1"/>
    <col min="9982" max="9982" width="12.85546875" style="101" customWidth="1"/>
    <col min="9983" max="9983" width="12.140625" style="101" customWidth="1"/>
    <col min="9984" max="9984" width="11.7109375" style="101" customWidth="1"/>
    <col min="9985" max="9985" width="11.42578125" style="101" customWidth="1"/>
    <col min="9986" max="9986" width="12.7109375" style="101" customWidth="1"/>
    <col min="9987" max="9987" width="4.140625" style="101" customWidth="1"/>
    <col min="9988" max="9988" width="45.28515625" style="101" customWidth="1"/>
    <col min="9989" max="9989" width="14.85546875" style="101" customWidth="1"/>
    <col min="9990" max="9990" width="12.28515625" style="101" customWidth="1"/>
    <col min="9991" max="9992" width="11.140625" style="101" customWidth="1"/>
    <col min="9993" max="9993" width="12.42578125" style="101" customWidth="1"/>
    <col min="9994" max="9994" width="11.42578125" style="101" customWidth="1"/>
    <col min="9995" max="9995" width="13.5703125" style="101" customWidth="1"/>
    <col min="9996" max="10233" width="11.5703125" style="101"/>
    <col min="10234" max="10234" width="23.140625" style="101" customWidth="1"/>
    <col min="10235" max="10235" width="42.85546875" style="101" customWidth="1"/>
    <col min="10236" max="10236" width="11.5703125" style="101"/>
    <col min="10237" max="10237" width="11.28515625" style="101" customWidth="1"/>
    <col min="10238" max="10238" width="12.85546875" style="101" customWidth="1"/>
    <col min="10239" max="10239" width="12.140625" style="101" customWidth="1"/>
    <col min="10240" max="10240" width="11.7109375" style="101" customWidth="1"/>
    <col min="10241" max="10241" width="11.42578125" style="101" customWidth="1"/>
    <col min="10242" max="10242" width="12.7109375" style="101" customWidth="1"/>
    <col min="10243" max="10243" width="4.140625" style="101" customWidth="1"/>
    <col min="10244" max="10244" width="45.28515625" style="101" customWidth="1"/>
    <col min="10245" max="10245" width="14.85546875" style="101" customWidth="1"/>
    <col min="10246" max="10246" width="12.28515625" style="101" customWidth="1"/>
    <col min="10247" max="10248" width="11.140625" style="101" customWidth="1"/>
    <col min="10249" max="10249" width="12.42578125" style="101" customWidth="1"/>
    <col min="10250" max="10250" width="11.42578125" style="101" customWidth="1"/>
    <col min="10251" max="10251" width="13.5703125" style="101" customWidth="1"/>
    <col min="10252" max="10489" width="11.5703125" style="101"/>
    <col min="10490" max="10490" width="23.140625" style="101" customWidth="1"/>
    <col min="10491" max="10491" width="42.85546875" style="101" customWidth="1"/>
    <col min="10492" max="10492" width="11.5703125" style="101"/>
    <col min="10493" max="10493" width="11.28515625" style="101" customWidth="1"/>
    <col min="10494" max="10494" width="12.85546875" style="101" customWidth="1"/>
    <col min="10495" max="10495" width="12.140625" style="101" customWidth="1"/>
    <col min="10496" max="10496" width="11.7109375" style="101" customWidth="1"/>
    <col min="10497" max="10497" width="11.42578125" style="101" customWidth="1"/>
    <col min="10498" max="10498" width="12.7109375" style="101" customWidth="1"/>
    <col min="10499" max="10499" width="4.140625" style="101" customWidth="1"/>
    <col min="10500" max="10500" width="45.28515625" style="101" customWidth="1"/>
    <col min="10501" max="10501" width="14.85546875" style="101" customWidth="1"/>
    <col min="10502" max="10502" width="12.28515625" style="101" customWidth="1"/>
    <col min="10503" max="10504" width="11.140625" style="101" customWidth="1"/>
    <col min="10505" max="10505" width="12.42578125" style="101" customWidth="1"/>
    <col min="10506" max="10506" width="11.42578125" style="101" customWidth="1"/>
    <col min="10507" max="10507" width="13.5703125" style="101" customWidth="1"/>
    <col min="10508" max="10745" width="11.5703125" style="101"/>
    <col min="10746" max="10746" width="23.140625" style="101" customWidth="1"/>
    <col min="10747" max="10747" width="42.85546875" style="101" customWidth="1"/>
    <col min="10748" max="10748" width="11.5703125" style="101"/>
    <col min="10749" max="10749" width="11.28515625" style="101" customWidth="1"/>
    <col min="10750" max="10750" width="12.85546875" style="101" customWidth="1"/>
    <col min="10751" max="10751" width="12.140625" style="101" customWidth="1"/>
    <col min="10752" max="10752" width="11.7109375" style="101" customWidth="1"/>
    <col min="10753" max="10753" width="11.42578125" style="101" customWidth="1"/>
    <col min="10754" max="10754" width="12.7109375" style="101" customWidth="1"/>
    <col min="10755" max="10755" width="4.140625" style="101" customWidth="1"/>
    <col min="10756" max="10756" width="45.28515625" style="101" customWidth="1"/>
    <col min="10757" max="10757" width="14.85546875" style="101" customWidth="1"/>
    <col min="10758" max="10758" width="12.28515625" style="101" customWidth="1"/>
    <col min="10759" max="10760" width="11.140625" style="101" customWidth="1"/>
    <col min="10761" max="10761" width="12.42578125" style="101" customWidth="1"/>
    <col min="10762" max="10762" width="11.42578125" style="101" customWidth="1"/>
    <col min="10763" max="10763" width="13.5703125" style="101" customWidth="1"/>
    <col min="10764" max="11001" width="11.5703125" style="101"/>
    <col min="11002" max="11002" width="23.140625" style="101" customWidth="1"/>
    <col min="11003" max="11003" width="42.85546875" style="101" customWidth="1"/>
    <col min="11004" max="11004" width="11.5703125" style="101"/>
    <col min="11005" max="11005" width="11.28515625" style="101" customWidth="1"/>
    <col min="11006" max="11006" width="12.85546875" style="101" customWidth="1"/>
    <col min="11007" max="11007" width="12.140625" style="101" customWidth="1"/>
    <col min="11008" max="11008" width="11.7109375" style="101" customWidth="1"/>
    <col min="11009" max="11009" width="11.42578125" style="101" customWidth="1"/>
    <col min="11010" max="11010" width="12.7109375" style="101" customWidth="1"/>
    <col min="11011" max="11011" width="4.140625" style="101" customWidth="1"/>
    <col min="11012" max="11012" width="45.28515625" style="101" customWidth="1"/>
    <col min="11013" max="11013" width="14.85546875" style="101" customWidth="1"/>
    <col min="11014" max="11014" width="12.28515625" style="101" customWidth="1"/>
    <col min="11015" max="11016" width="11.140625" style="101" customWidth="1"/>
    <col min="11017" max="11017" width="12.42578125" style="101" customWidth="1"/>
    <col min="11018" max="11018" width="11.42578125" style="101" customWidth="1"/>
    <col min="11019" max="11019" width="13.5703125" style="101" customWidth="1"/>
    <col min="11020" max="11257" width="11.5703125" style="101"/>
    <col min="11258" max="11258" width="23.140625" style="101" customWidth="1"/>
    <col min="11259" max="11259" width="42.85546875" style="101" customWidth="1"/>
    <col min="11260" max="11260" width="11.5703125" style="101"/>
    <col min="11261" max="11261" width="11.28515625" style="101" customWidth="1"/>
    <col min="11262" max="11262" width="12.85546875" style="101" customWidth="1"/>
    <col min="11263" max="11263" width="12.140625" style="101" customWidth="1"/>
    <col min="11264" max="11264" width="11.7109375" style="101" customWidth="1"/>
    <col min="11265" max="11265" width="11.42578125" style="101" customWidth="1"/>
    <col min="11266" max="11266" width="12.7109375" style="101" customWidth="1"/>
    <col min="11267" max="11267" width="4.140625" style="101" customWidth="1"/>
    <col min="11268" max="11268" width="45.28515625" style="101" customWidth="1"/>
    <col min="11269" max="11269" width="14.85546875" style="101" customWidth="1"/>
    <col min="11270" max="11270" width="12.28515625" style="101" customWidth="1"/>
    <col min="11271" max="11272" width="11.140625" style="101" customWidth="1"/>
    <col min="11273" max="11273" width="12.42578125" style="101" customWidth="1"/>
    <col min="11274" max="11274" width="11.42578125" style="101" customWidth="1"/>
    <col min="11275" max="11275" width="13.5703125" style="101" customWidth="1"/>
    <col min="11276" max="11513" width="11.5703125" style="101"/>
    <col min="11514" max="11514" width="23.140625" style="101" customWidth="1"/>
    <col min="11515" max="11515" width="42.85546875" style="101" customWidth="1"/>
    <col min="11516" max="11516" width="11.5703125" style="101"/>
    <col min="11517" max="11517" width="11.28515625" style="101" customWidth="1"/>
    <col min="11518" max="11518" width="12.85546875" style="101" customWidth="1"/>
    <col min="11519" max="11519" width="12.140625" style="101" customWidth="1"/>
    <col min="11520" max="11520" width="11.7109375" style="101" customWidth="1"/>
    <col min="11521" max="11521" width="11.42578125" style="101" customWidth="1"/>
    <col min="11522" max="11522" width="12.7109375" style="101" customWidth="1"/>
    <col min="11523" max="11523" width="4.140625" style="101" customWidth="1"/>
    <col min="11524" max="11524" width="45.28515625" style="101" customWidth="1"/>
    <col min="11525" max="11525" width="14.85546875" style="101" customWidth="1"/>
    <col min="11526" max="11526" width="12.28515625" style="101" customWidth="1"/>
    <col min="11527" max="11528" width="11.140625" style="101" customWidth="1"/>
    <col min="11529" max="11529" width="12.42578125" style="101" customWidth="1"/>
    <col min="11530" max="11530" width="11.42578125" style="101" customWidth="1"/>
    <col min="11531" max="11531" width="13.5703125" style="101" customWidth="1"/>
    <col min="11532" max="11769" width="11.5703125" style="101"/>
    <col min="11770" max="11770" width="23.140625" style="101" customWidth="1"/>
    <col min="11771" max="11771" width="42.85546875" style="101" customWidth="1"/>
    <col min="11772" max="11772" width="11.5703125" style="101"/>
    <col min="11773" max="11773" width="11.28515625" style="101" customWidth="1"/>
    <col min="11774" max="11774" width="12.85546875" style="101" customWidth="1"/>
    <col min="11775" max="11775" width="12.140625" style="101" customWidth="1"/>
    <col min="11776" max="11776" width="11.7109375" style="101" customWidth="1"/>
    <col min="11777" max="11777" width="11.42578125" style="101" customWidth="1"/>
    <col min="11778" max="11778" width="12.7109375" style="101" customWidth="1"/>
    <col min="11779" max="11779" width="4.140625" style="101" customWidth="1"/>
    <col min="11780" max="11780" width="45.28515625" style="101" customWidth="1"/>
    <col min="11781" max="11781" width="14.85546875" style="101" customWidth="1"/>
    <col min="11782" max="11782" width="12.28515625" style="101" customWidth="1"/>
    <col min="11783" max="11784" width="11.140625" style="101" customWidth="1"/>
    <col min="11785" max="11785" width="12.42578125" style="101" customWidth="1"/>
    <col min="11786" max="11786" width="11.42578125" style="101" customWidth="1"/>
    <col min="11787" max="11787" width="13.5703125" style="101" customWidth="1"/>
    <col min="11788" max="12025" width="11.5703125" style="101"/>
    <col min="12026" max="12026" width="23.140625" style="101" customWidth="1"/>
    <col min="12027" max="12027" width="42.85546875" style="101" customWidth="1"/>
    <col min="12028" max="12028" width="11.5703125" style="101"/>
    <col min="12029" max="12029" width="11.28515625" style="101" customWidth="1"/>
    <col min="12030" max="12030" width="12.85546875" style="101" customWidth="1"/>
    <col min="12031" max="12031" width="12.140625" style="101" customWidth="1"/>
    <col min="12032" max="12032" width="11.7109375" style="101" customWidth="1"/>
    <col min="12033" max="12033" width="11.42578125" style="101" customWidth="1"/>
    <col min="12034" max="12034" width="12.7109375" style="101" customWidth="1"/>
    <col min="12035" max="12035" width="4.140625" style="101" customWidth="1"/>
    <col min="12036" max="12036" width="45.28515625" style="101" customWidth="1"/>
    <col min="12037" max="12037" width="14.85546875" style="101" customWidth="1"/>
    <col min="12038" max="12038" width="12.28515625" style="101" customWidth="1"/>
    <col min="12039" max="12040" width="11.140625" style="101" customWidth="1"/>
    <col min="12041" max="12041" width="12.42578125" style="101" customWidth="1"/>
    <col min="12042" max="12042" width="11.42578125" style="101" customWidth="1"/>
    <col min="12043" max="12043" width="13.5703125" style="101" customWidth="1"/>
    <col min="12044" max="12281" width="11.5703125" style="101"/>
    <col min="12282" max="12282" width="23.140625" style="101" customWidth="1"/>
    <col min="12283" max="12283" width="42.85546875" style="101" customWidth="1"/>
    <col min="12284" max="12284" width="11.5703125" style="101"/>
    <col min="12285" max="12285" width="11.28515625" style="101" customWidth="1"/>
    <col min="12286" max="12286" width="12.85546875" style="101" customWidth="1"/>
    <col min="12287" max="12287" width="12.140625" style="101" customWidth="1"/>
    <col min="12288" max="12288" width="11.7109375" style="101" customWidth="1"/>
    <col min="12289" max="12289" width="11.42578125" style="101" customWidth="1"/>
    <col min="12290" max="12290" width="12.7109375" style="101" customWidth="1"/>
    <col min="12291" max="12291" width="4.140625" style="101" customWidth="1"/>
    <col min="12292" max="12292" width="45.28515625" style="101" customWidth="1"/>
    <col min="12293" max="12293" width="14.85546875" style="101" customWidth="1"/>
    <col min="12294" max="12294" width="12.28515625" style="101" customWidth="1"/>
    <col min="12295" max="12296" width="11.140625" style="101" customWidth="1"/>
    <col min="12297" max="12297" width="12.42578125" style="101" customWidth="1"/>
    <col min="12298" max="12298" width="11.42578125" style="101" customWidth="1"/>
    <col min="12299" max="12299" width="13.5703125" style="101" customWidth="1"/>
    <col min="12300" max="12537" width="11.5703125" style="101"/>
    <col min="12538" max="12538" width="23.140625" style="101" customWidth="1"/>
    <col min="12539" max="12539" width="42.85546875" style="101" customWidth="1"/>
    <col min="12540" max="12540" width="11.5703125" style="101"/>
    <col min="12541" max="12541" width="11.28515625" style="101" customWidth="1"/>
    <col min="12542" max="12542" width="12.85546875" style="101" customWidth="1"/>
    <col min="12543" max="12543" width="12.140625" style="101" customWidth="1"/>
    <col min="12544" max="12544" width="11.7109375" style="101" customWidth="1"/>
    <col min="12545" max="12545" width="11.42578125" style="101" customWidth="1"/>
    <col min="12546" max="12546" width="12.7109375" style="101" customWidth="1"/>
    <col min="12547" max="12547" width="4.140625" style="101" customWidth="1"/>
    <col min="12548" max="12548" width="45.28515625" style="101" customWidth="1"/>
    <col min="12549" max="12549" width="14.85546875" style="101" customWidth="1"/>
    <col min="12550" max="12550" width="12.28515625" style="101" customWidth="1"/>
    <col min="12551" max="12552" width="11.140625" style="101" customWidth="1"/>
    <col min="12553" max="12553" width="12.42578125" style="101" customWidth="1"/>
    <col min="12554" max="12554" width="11.42578125" style="101" customWidth="1"/>
    <col min="12555" max="12555" width="13.5703125" style="101" customWidth="1"/>
    <col min="12556" max="12793" width="11.5703125" style="101"/>
    <col min="12794" max="12794" width="23.140625" style="101" customWidth="1"/>
    <col min="12795" max="12795" width="42.85546875" style="101" customWidth="1"/>
    <col min="12796" max="12796" width="11.5703125" style="101"/>
    <col min="12797" max="12797" width="11.28515625" style="101" customWidth="1"/>
    <col min="12798" max="12798" width="12.85546875" style="101" customWidth="1"/>
    <col min="12799" max="12799" width="12.140625" style="101" customWidth="1"/>
    <col min="12800" max="12800" width="11.7109375" style="101" customWidth="1"/>
    <col min="12801" max="12801" width="11.42578125" style="101" customWidth="1"/>
    <col min="12802" max="12802" width="12.7109375" style="101" customWidth="1"/>
    <col min="12803" max="12803" width="4.140625" style="101" customWidth="1"/>
    <col min="12804" max="12804" width="45.28515625" style="101" customWidth="1"/>
    <col min="12805" max="12805" width="14.85546875" style="101" customWidth="1"/>
    <col min="12806" max="12806" width="12.28515625" style="101" customWidth="1"/>
    <col min="12807" max="12808" width="11.140625" style="101" customWidth="1"/>
    <col min="12809" max="12809" width="12.42578125" style="101" customWidth="1"/>
    <col min="12810" max="12810" width="11.42578125" style="101" customWidth="1"/>
    <col min="12811" max="12811" width="13.5703125" style="101" customWidth="1"/>
    <col min="12812" max="13049" width="11.5703125" style="101"/>
    <col min="13050" max="13050" width="23.140625" style="101" customWidth="1"/>
    <col min="13051" max="13051" width="42.85546875" style="101" customWidth="1"/>
    <col min="13052" max="13052" width="11.5703125" style="101"/>
    <col min="13053" max="13053" width="11.28515625" style="101" customWidth="1"/>
    <col min="13054" max="13054" width="12.85546875" style="101" customWidth="1"/>
    <col min="13055" max="13055" width="12.140625" style="101" customWidth="1"/>
    <col min="13056" max="13056" width="11.7109375" style="101" customWidth="1"/>
    <col min="13057" max="13057" width="11.42578125" style="101" customWidth="1"/>
    <col min="13058" max="13058" width="12.7109375" style="101" customWidth="1"/>
    <col min="13059" max="13059" width="4.140625" style="101" customWidth="1"/>
    <col min="13060" max="13060" width="45.28515625" style="101" customWidth="1"/>
    <col min="13061" max="13061" width="14.85546875" style="101" customWidth="1"/>
    <col min="13062" max="13062" width="12.28515625" style="101" customWidth="1"/>
    <col min="13063" max="13064" width="11.140625" style="101" customWidth="1"/>
    <col min="13065" max="13065" width="12.42578125" style="101" customWidth="1"/>
    <col min="13066" max="13066" width="11.42578125" style="101" customWidth="1"/>
    <col min="13067" max="13067" width="13.5703125" style="101" customWidth="1"/>
    <col min="13068" max="13305" width="11.5703125" style="101"/>
    <col min="13306" max="13306" width="23.140625" style="101" customWidth="1"/>
    <col min="13307" max="13307" width="42.85546875" style="101" customWidth="1"/>
    <col min="13308" max="13308" width="11.5703125" style="101"/>
    <col min="13309" max="13309" width="11.28515625" style="101" customWidth="1"/>
    <col min="13310" max="13310" width="12.85546875" style="101" customWidth="1"/>
    <col min="13311" max="13311" width="12.140625" style="101" customWidth="1"/>
    <col min="13312" max="13312" width="11.7109375" style="101" customWidth="1"/>
    <col min="13313" max="13313" width="11.42578125" style="101" customWidth="1"/>
    <col min="13314" max="13314" width="12.7109375" style="101" customWidth="1"/>
    <col min="13315" max="13315" width="4.140625" style="101" customWidth="1"/>
    <col min="13316" max="13316" width="45.28515625" style="101" customWidth="1"/>
    <col min="13317" max="13317" width="14.85546875" style="101" customWidth="1"/>
    <col min="13318" max="13318" width="12.28515625" style="101" customWidth="1"/>
    <col min="13319" max="13320" width="11.140625" style="101" customWidth="1"/>
    <col min="13321" max="13321" width="12.42578125" style="101" customWidth="1"/>
    <col min="13322" max="13322" width="11.42578125" style="101" customWidth="1"/>
    <col min="13323" max="13323" width="13.5703125" style="101" customWidth="1"/>
    <col min="13324" max="13561" width="11.5703125" style="101"/>
    <col min="13562" max="13562" width="23.140625" style="101" customWidth="1"/>
    <col min="13563" max="13563" width="42.85546875" style="101" customWidth="1"/>
    <col min="13564" max="13564" width="11.5703125" style="101"/>
    <col min="13565" max="13565" width="11.28515625" style="101" customWidth="1"/>
    <col min="13566" max="13566" width="12.85546875" style="101" customWidth="1"/>
    <col min="13567" max="13567" width="12.140625" style="101" customWidth="1"/>
    <col min="13568" max="13568" width="11.7109375" style="101" customWidth="1"/>
    <col min="13569" max="13569" width="11.42578125" style="101" customWidth="1"/>
    <col min="13570" max="13570" width="12.7109375" style="101" customWidth="1"/>
    <col min="13571" max="13571" width="4.140625" style="101" customWidth="1"/>
    <col min="13572" max="13572" width="45.28515625" style="101" customWidth="1"/>
    <col min="13573" max="13573" width="14.85546875" style="101" customWidth="1"/>
    <col min="13574" max="13574" width="12.28515625" style="101" customWidth="1"/>
    <col min="13575" max="13576" width="11.140625" style="101" customWidth="1"/>
    <col min="13577" max="13577" width="12.42578125" style="101" customWidth="1"/>
    <col min="13578" max="13578" width="11.42578125" style="101" customWidth="1"/>
    <col min="13579" max="13579" width="13.5703125" style="101" customWidth="1"/>
    <col min="13580" max="13817" width="11.5703125" style="101"/>
    <col min="13818" max="13818" width="23.140625" style="101" customWidth="1"/>
    <col min="13819" max="13819" width="42.85546875" style="101" customWidth="1"/>
    <col min="13820" max="13820" width="11.5703125" style="101"/>
    <col min="13821" max="13821" width="11.28515625" style="101" customWidth="1"/>
    <col min="13822" max="13822" width="12.85546875" style="101" customWidth="1"/>
    <col min="13823" max="13823" width="12.140625" style="101" customWidth="1"/>
    <col min="13824" max="13824" width="11.7109375" style="101" customWidth="1"/>
    <col min="13825" max="13825" width="11.42578125" style="101" customWidth="1"/>
    <col min="13826" max="13826" width="12.7109375" style="101" customWidth="1"/>
    <col min="13827" max="13827" width="4.140625" style="101" customWidth="1"/>
    <col min="13828" max="13828" width="45.28515625" style="101" customWidth="1"/>
    <col min="13829" max="13829" width="14.85546875" style="101" customWidth="1"/>
    <col min="13830" max="13830" width="12.28515625" style="101" customWidth="1"/>
    <col min="13831" max="13832" width="11.140625" style="101" customWidth="1"/>
    <col min="13833" max="13833" width="12.42578125" style="101" customWidth="1"/>
    <col min="13834" max="13834" width="11.42578125" style="101" customWidth="1"/>
    <col min="13835" max="13835" width="13.5703125" style="101" customWidth="1"/>
    <col min="13836" max="14073" width="11.5703125" style="101"/>
    <col min="14074" max="14074" width="23.140625" style="101" customWidth="1"/>
    <col min="14075" max="14075" width="42.85546875" style="101" customWidth="1"/>
    <col min="14076" max="14076" width="11.5703125" style="101"/>
    <col min="14077" max="14077" width="11.28515625" style="101" customWidth="1"/>
    <col min="14078" max="14078" width="12.85546875" style="101" customWidth="1"/>
    <col min="14079" max="14079" width="12.140625" style="101" customWidth="1"/>
    <col min="14080" max="14080" width="11.7109375" style="101" customWidth="1"/>
    <col min="14081" max="14081" width="11.42578125" style="101" customWidth="1"/>
    <col min="14082" max="14082" width="12.7109375" style="101" customWidth="1"/>
    <col min="14083" max="14083" width="4.140625" style="101" customWidth="1"/>
    <col min="14084" max="14084" width="45.28515625" style="101" customWidth="1"/>
    <col min="14085" max="14085" width="14.85546875" style="101" customWidth="1"/>
    <col min="14086" max="14086" width="12.28515625" style="101" customWidth="1"/>
    <col min="14087" max="14088" width="11.140625" style="101" customWidth="1"/>
    <col min="14089" max="14089" width="12.42578125" style="101" customWidth="1"/>
    <col min="14090" max="14090" width="11.42578125" style="101" customWidth="1"/>
    <col min="14091" max="14091" width="13.5703125" style="101" customWidth="1"/>
    <col min="14092" max="14329" width="11.5703125" style="101"/>
    <col min="14330" max="14330" width="23.140625" style="101" customWidth="1"/>
    <col min="14331" max="14331" width="42.85546875" style="101" customWidth="1"/>
    <col min="14332" max="14332" width="11.5703125" style="101"/>
    <col min="14333" max="14333" width="11.28515625" style="101" customWidth="1"/>
    <col min="14334" max="14334" width="12.85546875" style="101" customWidth="1"/>
    <col min="14335" max="14335" width="12.140625" style="101" customWidth="1"/>
    <col min="14336" max="14336" width="11.7109375" style="101" customWidth="1"/>
    <col min="14337" max="14337" width="11.42578125" style="101" customWidth="1"/>
    <col min="14338" max="14338" width="12.7109375" style="101" customWidth="1"/>
    <col min="14339" max="14339" width="4.140625" style="101" customWidth="1"/>
    <col min="14340" max="14340" width="45.28515625" style="101" customWidth="1"/>
    <col min="14341" max="14341" width="14.85546875" style="101" customWidth="1"/>
    <col min="14342" max="14342" width="12.28515625" style="101" customWidth="1"/>
    <col min="14343" max="14344" width="11.140625" style="101" customWidth="1"/>
    <col min="14345" max="14345" width="12.42578125" style="101" customWidth="1"/>
    <col min="14346" max="14346" width="11.42578125" style="101" customWidth="1"/>
    <col min="14347" max="14347" width="13.5703125" style="101" customWidth="1"/>
    <col min="14348" max="14585" width="11.5703125" style="101"/>
    <col min="14586" max="14586" width="23.140625" style="101" customWidth="1"/>
    <col min="14587" max="14587" width="42.85546875" style="101" customWidth="1"/>
    <col min="14588" max="14588" width="11.5703125" style="101"/>
    <col min="14589" max="14589" width="11.28515625" style="101" customWidth="1"/>
    <col min="14590" max="14590" width="12.85546875" style="101" customWidth="1"/>
    <col min="14591" max="14591" width="12.140625" style="101" customWidth="1"/>
    <col min="14592" max="14592" width="11.7109375" style="101" customWidth="1"/>
    <col min="14593" max="14593" width="11.42578125" style="101" customWidth="1"/>
    <col min="14594" max="14594" width="12.7109375" style="101" customWidth="1"/>
    <col min="14595" max="14595" width="4.140625" style="101" customWidth="1"/>
    <col min="14596" max="14596" width="45.28515625" style="101" customWidth="1"/>
    <col min="14597" max="14597" width="14.85546875" style="101" customWidth="1"/>
    <col min="14598" max="14598" width="12.28515625" style="101" customWidth="1"/>
    <col min="14599" max="14600" width="11.140625" style="101" customWidth="1"/>
    <col min="14601" max="14601" width="12.42578125" style="101" customWidth="1"/>
    <col min="14602" max="14602" width="11.42578125" style="101" customWidth="1"/>
    <col min="14603" max="14603" width="13.5703125" style="101" customWidth="1"/>
    <col min="14604" max="14841" width="11.5703125" style="101"/>
    <col min="14842" max="14842" width="23.140625" style="101" customWidth="1"/>
    <col min="14843" max="14843" width="42.85546875" style="101" customWidth="1"/>
    <col min="14844" max="14844" width="11.5703125" style="101"/>
    <col min="14845" max="14845" width="11.28515625" style="101" customWidth="1"/>
    <col min="14846" max="14846" width="12.85546875" style="101" customWidth="1"/>
    <col min="14847" max="14847" width="12.140625" style="101" customWidth="1"/>
    <col min="14848" max="14848" width="11.7109375" style="101" customWidth="1"/>
    <col min="14849" max="14849" width="11.42578125" style="101" customWidth="1"/>
    <col min="14850" max="14850" width="12.7109375" style="101" customWidth="1"/>
    <col min="14851" max="14851" width="4.140625" style="101" customWidth="1"/>
    <col min="14852" max="14852" width="45.28515625" style="101" customWidth="1"/>
    <col min="14853" max="14853" width="14.85546875" style="101" customWidth="1"/>
    <col min="14854" max="14854" width="12.28515625" style="101" customWidth="1"/>
    <col min="14855" max="14856" width="11.140625" style="101" customWidth="1"/>
    <col min="14857" max="14857" width="12.42578125" style="101" customWidth="1"/>
    <col min="14858" max="14858" width="11.42578125" style="101" customWidth="1"/>
    <col min="14859" max="14859" width="13.5703125" style="101" customWidth="1"/>
    <col min="14860" max="15097" width="11.5703125" style="101"/>
    <col min="15098" max="15098" width="23.140625" style="101" customWidth="1"/>
    <col min="15099" max="15099" width="42.85546875" style="101" customWidth="1"/>
    <col min="15100" max="15100" width="11.5703125" style="101"/>
    <col min="15101" max="15101" width="11.28515625" style="101" customWidth="1"/>
    <col min="15102" max="15102" width="12.85546875" style="101" customWidth="1"/>
    <col min="15103" max="15103" width="12.140625" style="101" customWidth="1"/>
    <col min="15104" max="15104" width="11.7109375" style="101" customWidth="1"/>
    <col min="15105" max="15105" width="11.42578125" style="101" customWidth="1"/>
    <col min="15106" max="15106" width="12.7109375" style="101" customWidth="1"/>
    <col min="15107" max="15107" width="4.140625" style="101" customWidth="1"/>
    <col min="15108" max="15108" width="45.28515625" style="101" customWidth="1"/>
    <col min="15109" max="15109" width="14.85546875" style="101" customWidth="1"/>
    <col min="15110" max="15110" width="12.28515625" style="101" customWidth="1"/>
    <col min="15111" max="15112" width="11.140625" style="101" customWidth="1"/>
    <col min="15113" max="15113" width="12.42578125" style="101" customWidth="1"/>
    <col min="15114" max="15114" width="11.42578125" style="101" customWidth="1"/>
    <col min="15115" max="15115" width="13.5703125" style="101" customWidth="1"/>
    <col min="15116" max="15353" width="11.5703125" style="101"/>
    <col min="15354" max="15354" width="23.140625" style="101" customWidth="1"/>
    <col min="15355" max="15355" width="42.85546875" style="101" customWidth="1"/>
    <col min="15356" max="15356" width="11.5703125" style="101"/>
    <col min="15357" max="15357" width="11.28515625" style="101" customWidth="1"/>
    <col min="15358" max="15358" width="12.85546875" style="101" customWidth="1"/>
    <col min="15359" max="15359" width="12.140625" style="101" customWidth="1"/>
    <col min="15360" max="15360" width="11.7109375" style="101" customWidth="1"/>
    <col min="15361" max="15361" width="11.42578125" style="101" customWidth="1"/>
    <col min="15362" max="15362" width="12.7109375" style="101" customWidth="1"/>
    <col min="15363" max="15363" width="4.140625" style="101" customWidth="1"/>
    <col min="15364" max="15364" width="45.28515625" style="101" customWidth="1"/>
    <col min="15365" max="15365" width="14.85546875" style="101" customWidth="1"/>
    <col min="15366" max="15366" width="12.28515625" style="101" customWidth="1"/>
    <col min="15367" max="15368" width="11.140625" style="101" customWidth="1"/>
    <col min="15369" max="15369" width="12.42578125" style="101" customWidth="1"/>
    <col min="15370" max="15370" width="11.42578125" style="101" customWidth="1"/>
    <col min="15371" max="15371" width="13.5703125" style="101" customWidth="1"/>
    <col min="15372" max="15609" width="11.5703125" style="101"/>
    <col min="15610" max="15610" width="23.140625" style="101" customWidth="1"/>
    <col min="15611" max="15611" width="42.85546875" style="101" customWidth="1"/>
    <col min="15612" max="15612" width="11.5703125" style="101"/>
    <col min="15613" max="15613" width="11.28515625" style="101" customWidth="1"/>
    <col min="15614" max="15614" width="12.85546875" style="101" customWidth="1"/>
    <col min="15615" max="15615" width="12.140625" style="101" customWidth="1"/>
    <col min="15616" max="15616" width="11.7109375" style="101" customWidth="1"/>
    <col min="15617" max="15617" width="11.42578125" style="101" customWidth="1"/>
    <col min="15618" max="15618" width="12.7109375" style="101" customWidth="1"/>
    <col min="15619" max="15619" width="4.140625" style="101" customWidth="1"/>
    <col min="15620" max="15620" width="45.28515625" style="101" customWidth="1"/>
    <col min="15621" max="15621" width="14.85546875" style="101" customWidth="1"/>
    <col min="15622" max="15622" width="12.28515625" style="101" customWidth="1"/>
    <col min="15623" max="15624" width="11.140625" style="101" customWidth="1"/>
    <col min="15625" max="15625" width="12.42578125" style="101" customWidth="1"/>
    <col min="15626" max="15626" width="11.42578125" style="101" customWidth="1"/>
    <col min="15627" max="15627" width="13.5703125" style="101" customWidth="1"/>
    <col min="15628" max="15865" width="11.5703125" style="101"/>
    <col min="15866" max="15866" width="23.140625" style="101" customWidth="1"/>
    <col min="15867" max="15867" width="42.85546875" style="101" customWidth="1"/>
    <col min="15868" max="15868" width="11.5703125" style="101"/>
    <col min="15869" max="15869" width="11.28515625" style="101" customWidth="1"/>
    <col min="15870" max="15870" width="12.85546875" style="101" customWidth="1"/>
    <col min="15871" max="15871" width="12.140625" style="101" customWidth="1"/>
    <col min="15872" max="15872" width="11.7109375" style="101" customWidth="1"/>
    <col min="15873" max="15873" width="11.42578125" style="101" customWidth="1"/>
    <col min="15874" max="15874" width="12.7109375" style="101" customWidth="1"/>
    <col min="15875" max="15875" width="4.140625" style="101" customWidth="1"/>
    <col min="15876" max="15876" width="45.28515625" style="101" customWidth="1"/>
    <col min="15877" max="15877" width="14.85546875" style="101" customWidth="1"/>
    <col min="15878" max="15878" width="12.28515625" style="101" customWidth="1"/>
    <col min="15879" max="15880" width="11.140625" style="101" customWidth="1"/>
    <col min="15881" max="15881" width="12.42578125" style="101" customWidth="1"/>
    <col min="15882" max="15882" width="11.42578125" style="101" customWidth="1"/>
    <col min="15883" max="15883" width="13.5703125" style="101" customWidth="1"/>
    <col min="15884" max="16121" width="11.5703125" style="101"/>
    <col min="16122" max="16122" width="23.140625" style="101" customWidth="1"/>
    <col min="16123" max="16123" width="42.85546875" style="101" customWidth="1"/>
    <col min="16124" max="16124" width="11.5703125" style="101"/>
    <col min="16125" max="16125" width="11.28515625" style="101" customWidth="1"/>
    <col min="16126" max="16126" width="12.85546875" style="101" customWidth="1"/>
    <col min="16127" max="16127" width="12.140625" style="101" customWidth="1"/>
    <col min="16128" max="16128" width="11.7109375" style="101" customWidth="1"/>
    <col min="16129" max="16129" width="11.42578125" style="101" customWidth="1"/>
    <col min="16130" max="16130" width="12.7109375" style="101" customWidth="1"/>
    <col min="16131" max="16131" width="4.140625" style="101" customWidth="1"/>
    <col min="16132" max="16132" width="45.28515625" style="101" customWidth="1"/>
    <col min="16133" max="16133" width="14.85546875" style="101" customWidth="1"/>
    <col min="16134" max="16134" width="12.28515625" style="101" customWidth="1"/>
    <col min="16135" max="16136" width="11.140625" style="101" customWidth="1"/>
    <col min="16137" max="16137" width="12.42578125" style="101" customWidth="1"/>
    <col min="16138" max="16138" width="11.42578125" style="101" customWidth="1"/>
    <col min="16139" max="16139" width="13.5703125" style="101" customWidth="1"/>
    <col min="16140" max="16384" width="11.5703125" style="101"/>
  </cols>
  <sheetData>
    <row r="1" spans="1:41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4"/>
      <c r="Z1" s="3"/>
      <c r="AA1" s="3"/>
    </row>
    <row r="2" spans="1:41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3"/>
      <c r="AA2" s="3"/>
    </row>
    <row r="3" spans="1:41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5"/>
      <c r="J3" s="2" t="s">
        <v>113</v>
      </c>
      <c r="K3" s="2"/>
      <c r="L3" s="2"/>
      <c r="M3" s="2"/>
      <c r="N3" s="2"/>
      <c r="O3" s="2"/>
      <c r="P3" s="2"/>
      <c r="Q3" s="2"/>
      <c r="R3" s="2"/>
      <c r="S3" s="2"/>
      <c r="T3" s="3"/>
      <c r="U3" s="2"/>
      <c r="V3" s="2"/>
      <c r="W3" s="2"/>
      <c r="X3" s="2"/>
      <c r="Y3" s="4"/>
      <c r="Z3" s="3"/>
      <c r="AA3" s="3"/>
    </row>
    <row r="4" spans="1:41" ht="18.75" x14ac:dyDescent="0.3">
      <c r="A4" s="2" t="s">
        <v>113</v>
      </c>
      <c r="B4" s="2"/>
      <c r="C4" s="2"/>
      <c r="D4" s="2"/>
      <c r="E4" s="2"/>
      <c r="F4" s="2"/>
      <c r="G4" s="3"/>
      <c r="H4" s="3"/>
      <c r="I4" s="5"/>
      <c r="J4" s="2" t="s">
        <v>186</v>
      </c>
      <c r="K4" s="2"/>
      <c r="L4" s="2"/>
      <c r="M4" s="2"/>
      <c r="N4" s="2"/>
      <c r="O4" s="2"/>
      <c r="P4" s="2"/>
      <c r="Q4" s="2"/>
      <c r="R4" s="2"/>
      <c r="S4" s="2"/>
      <c r="T4" s="3"/>
      <c r="U4" s="2"/>
      <c r="V4" s="2"/>
      <c r="W4" s="2"/>
      <c r="X4" s="2"/>
      <c r="Y4" s="4"/>
      <c r="Z4" s="3"/>
      <c r="AA4" s="3"/>
    </row>
    <row r="5" spans="1:41" ht="18.75" x14ac:dyDescent="0.3">
      <c r="A5" s="2" t="s">
        <v>186</v>
      </c>
      <c r="B5" s="2"/>
      <c r="C5" s="2"/>
      <c r="D5" s="2"/>
      <c r="E5" s="2"/>
      <c r="F5" s="2"/>
      <c r="G5" s="3"/>
      <c r="H5" s="3"/>
      <c r="I5" s="5"/>
      <c r="J5" s="2" t="s">
        <v>174</v>
      </c>
      <c r="K5" s="2"/>
      <c r="L5" s="2"/>
      <c r="M5" s="2"/>
      <c r="N5" s="2"/>
      <c r="O5" s="2"/>
      <c r="P5" s="2"/>
      <c r="Q5" s="2"/>
      <c r="R5" s="2"/>
      <c r="S5" s="2"/>
      <c r="T5" s="3"/>
      <c r="U5" s="2"/>
      <c r="V5" s="2"/>
      <c r="W5" s="2"/>
      <c r="X5" s="2"/>
      <c r="Y5" s="4"/>
      <c r="Z5" s="3"/>
      <c r="AA5" s="3"/>
    </row>
    <row r="6" spans="1:41" ht="18.75" x14ac:dyDescent="0.3">
      <c r="A6" s="2" t="s">
        <v>174</v>
      </c>
      <c r="B6" s="2"/>
      <c r="C6" s="2"/>
      <c r="D6" s="2"/>
      <c r="E6" s="2"/>
      <c r="F6" s="2"/>
      <c r="G6" s="3"/>
      <c r="H6" s="3"/>
      <c r="I6" s="5"/>
      <c r="J6" s="4"/>
      <c r="K6" s="4" t="s">
        <v>3</v>
      </c>
      <c r="L6" s="4"/>
      <c r="M6" s="4"/>
      <c r="N6" s="4"/>
      <c r="O6" s="4"/>
      <c r="P6" s="4"/>
      <c r="Q6" s="4"/>
      <c r="R6" s="4"/>
      <c r="S6" s="4"/>
      <c r="T6" s="3"/>
      <c r="U6" s="4"/>
      <c r="V6" s="4"/>
      <c r="W6" s="4"/>
      <c r="X6" s="4"/>
      <c r="Y6" s="4"/>
      <c r="Z6" s="3"/>
      <c r="AA6" s="3"/>
    </row>
    <row r="7" spans="1:41" ht="15.75" x14ac:dyDescent="0.25">
      <c r="A7" s="4"/>
      <c r="B7" s="4" t="s">
        <v>3</v>
      </c>
      <c r="C7" s="4"/>
      <c r="D7" s="4"/>
      <c r="E7" s="4"/>
      <c r="F7" s="4"/>
      <c r="G7" s="3"/>
      <c r="H7" s="3"/>
      <c r="I7" s="5"/>
      <c r="K7" s="3" t="s">
        <v>141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41" ht="16.5" thickBot="1" x14ac:dyDescent="0.3">
      <c r="A8" s="4" t="s">
        <v>3</v>
      </c>
      <c r="B8" s="4"/>
      <c r="C8" s="4"/>
      <c r="D8" s="4"/>
      <c r="E8" s="4"/>
      <c r="F8" s="4"/>
      <c r="G8" s="3"/>
      <c r="H8" s="3"/>
      <c r="I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J8" s="121"/>
      <c r="AK8" s="121"/>
      <c r="AL8" s="121"/>
    </row>
    <row r="9" spans="1:41" ht="16.5" thickBot="1" x14ac:dyDescent="0.3">
      <c r="A9" s="122" t="s">
        <v>4</v>
      </c>
      <c r="B9" s="123"/>
      <c r="C9" s="124"/>
      <c r="D9" s="124"/>
      <c r="E9" s="124"/>
      <c r="F9" s="124"/>
      <c r="G9" s="124"/>
      <c r="H9" s="125"/>
      <c r="I9" s="5"/>
      <c r="J9" s="41"/>
      <c r="K9" s="42"/>
      <c r="L9" s="43" t="s">
        <v>6</v>
      </c>
      <c r="M9" s="44" t="s">
        <v>182</v>
      </c>
      <c r="N9" s="44" t="s">
        <v>199</v>
      </c>
      <c r="O9" s="44" t="s">
        <v>200</v>
      </c>
      <c r="P9" s="44" t="s">
        <v>105</v>
      </c>
      <c r="Q9" s="44" t="s">
        <v>105</v>
      </c>
      <c r="R9" s="44" t="s">
        <v>106</v>
      </c>
      <c r="S9" s="44" t="s">
        <v>107</v>
      </c>
      <c r="T9" s="43" t="s">
        <v>108</v>
      </c>
      <c r="U9" s="44" t="s">
        <v>139</v>
      </c>
      <c r="V9" s="44" t="s">
        <v>7</v>
      </c>
      <c r="W9" s="45"/>
      <c r="X9" s="46" t="s">
        <v>8</v>
      </c>
      <c r="Y9" s="46"/>
      <c r="Z9" s="46" t="s">
        <v>3</v>
      </c>
      <c r="AA9" s="47" t="s">
        <v>3</v>
      </c>
      <c r="AB9" s="96"/>
      <c r="AJ9" s="121"/>
      <c r="AK9" s="121"/>
      <c r="AL9" s="127"/>
      <c r="AO9" s="121"/>
    </row>
    <row r="10" spans="1:41" ht="15.75" x14ac:dyDescent="0.25">
      <c r="A10" s="128" t="s">
        <v>5</v>
      </c>
      <c r="B10" s="129">
        <v>4257.6000000000004</v>
      </c>
      <c r="C10" s="130"/>
      <c r="D10" s="130"/>
      <c r="E10" s="130"/>
      <c r="F10" s="130"/>
      <c r="G10" s="130"/>
      <c r="H10" s="131"/>
      <c r="I10" s="5"/>
      <c r="J10" s="48"/>
      <c r="K10" s="49"/>
      <c r="L10" s="50" t="s">
        <v>11</v>
      </c>
      <c r="M10" s="50" t="s">
        <v>183</v>
      </c>
      <c r="N10" s="50" t="s">
        <v>198</v>
      </c>
      <c r="O10" s="50" t="s">
        <v>201</v>
      </c>
      <c r="P10" s="50" t="s">
        <v>109</v>
      </c>
      <c r="Q10" s="50" t="s">
        <v>109</v>
      </c>
      <c r="R10" s="50" t="s">
        <v>110</v>
      </c>
      <c r="S10" s="50" t="s">
        <v>109</v>
      </c>
      <c r="T10" s="50" t="s">
        <v>109</v>
      </c>
      <c r="U10" s="50" t="s">
        <v>140</v>
      </c>
      <c r="V10" s="50" t="s">
        <v>12</v>
      </c>
      <c r="W10" s="50" t="s">
        <v>13</v>
      </c>
      <c r="X10" s="50" t="s">
        <v>14</v>
      </c>
      <c r="Y10" s="50" t="s">
        <v>15</v>
      </c>
      <c r="Z10" s="50" t="s">
        <v>16</v>
      </c>
      <c r="AA10" s="50" t="s">
        <v>17</v>
      </c>
      <c r="AB10" s="97"/>
      <c r="AC10" s="133"/>
      <c r="AD10" s="133"/>
      <c r="AE10" s="133"/>
      <c r="AJ10" s="121"/>
      <c r="AK10" s="121"/>
      <c r="AL10" s="121"/>
      <c r="AO10" s="121"/>
    </row>
    <row r="11" spans="1:41" ht="16.5" thickBot="1" x14ac:dyDescent="0.3">
      <c r="A11" s="134" t="s">
        <v>9</v>
      </c>
      <c r="B11" s="135" t="s">
        <v>10</v>
      </c>
      <c r="C11" s="136"/>
      <c r="D11" s="136"/>
      <c r="E11" s="136"/>
      <c r="F11" s="136"/>
      <c r="G11" s="136"/>
      <c r="H11" s="137"/>
      <c r="I11" s="5"/>
      <c r="J11" s="48"/>
      <c r="K11" s="49"/>
      <c r="L11" s="51" t="s">
        <v>3</v>
      </c>
      <c r="M11" s="51" t="s">
        <v>184</v>
      </c>
      <c r="N11" s="51"/>
      <c r="O11" s="51"/>
      <c r="P11" s="51" t="s">
        <v>111</v>
      </c>
      <c r="Q11" s="51" t="s">
        <v>125</v>
      </c>
      <c r="R11" s="51" t="s">
        <v>109</v>
      </c>
      <c r="S11" s="51"/>
      <c r="T11" s="51"/>
      <c r="U11" s="51"/>
      <c r="V11" s="51" t="s">
        <v>19</v>
      </c>
      <c r="W11" s="51"/>
      <c r="X11" s="51"/>
      <c r="Y11" s="51"/>
      <c r="Z11" s="51"/>
      <c r="AA11" s="51"/>
      <c r="AC11" s="133"/>
      <c r="AD11" s="138"/>
      <c r="AE11" s="133"/>
      <c r="AG11" s="121"/>
      <c r="AI11" s="140"/>
      <c r="AJ11" s="139"/>
      <c r="AK11" s="121"/>
      <c r="AL11" s="121"/>
      <c r="AM11" s="121"/>
      <c r="AN11" s="121"/>
      <c r="AO11" s="141"/>
    </row>
    <row r="12" spans="1:41" ht="16.5" thickBot="1" x14ac:dyDescent="0.3">
      <c r="A12" s="142" t="s">
        <v>18</v>
      </c>
      <c r="B12" s="129">
        <v>4257.6000000000004</v>
      </c>
      <c r="C12" s="130"/>
      <c r="D12" s="130"/>
      <c r="E12" s="130"/>
      <c r="F12" s="130"/>
      <c r="G12" s="130"/>
      <c r="H12" s="131"/>
      <c r="I12" s="5"/>
      <c r="J12" s="52"/>
      <c r="K12" s="53"/>
      <c r="L12" s="51" t="s">
        <v>21</v>
      </c>
      <c r="M12" s="51" t="s">
        <v>21</v>
      </c>
      <c r="N12" s="51" t="s">
        <v>21</v>
      </c>
      <c r="O12" s="51" t="s">
        <v>21</v>
      </c>
      <c r="P12" s="51" t="s">
        <v>21</v>
      </c>
      <c r="Q12" s="51" t="s">
        <v>21</v>
      </c>
      <c r="R12" s="51" t="s">
        <v>21</v>
      </c>
      <c r="S12" s="51" t="s">
        <v>21</v>
      </c>
      <c r="T12" s="51" t="s">
        <v>21</v>
      </c>
      <c r="U12" s="51" t="s">
        <v>21</v>
      </c>
      <c r="V12" s="51" t="s">
        <v>22</v>
      </c>
      <c r="W12" s="51" t="s">
        <v>21</v>
      </c>
      <c r="X12" s="51" t="s">
        <v>21</v>
      </c>
      <c r="Y12" s="51" t="s">
        <v>21</v>
      </c>
      <c r="Z12" s="51" t="s">
        <v>21</v>
      </c>
      <c r="AA12" s="51" t="s">
        <v>21</v>
      </c>
      <c r="AG12" s="121"/>
      <c r="AK12" s="121"/>
      <c r="AL12" s="121"/>
      <c r="AO12" s="121"/>
    </row>
    <row r="13" spans="1:41" ht="16.5" thickBot="1" x14ac:dyDescent="0.3">
      <c r="A13" s="144" t="s">
        <v>20</v>
      </c>
      <c r="B13" s="145">
        <v>0</v>
      </c>
      <c r="C13" s="146"/>
      <c r="D13" s="146"/>
      <c r="E13" s="146"/>
      <c r="F13" s="146"/>
      <c r="G13" s="146"/>
      <c r="H13" s="147"/>
      <c r="I13" s="5"/>
      <c r="J13" s="54" t="s">
        <v>26</v>
      </c>
      <c r="K13" s="55" t="s">
        <v>202</v>
      </c>
      <c r="L13" s="56">
        <v>-245081.68</v>
      </c>
      <c r="M13" s="56">
        <v>7902.91</v>
      </c>
      <c r="N13" s="56">
        <v>0</v>
      </c>
      <c r="O13" s="56">
        <v>0</v>
      </c>
      <c r="P13" s="56"/>
      <c r="Q13" s="56"/>
      <c r="R13" s="56"/>
      <c r="S13" s="56"/>
      <c r="T13" s="56"/>
      <c r="U13" s="56"/>
      <c r="V13" s="57"/>
      <c r="W13" s="72"/>
      <c r="X13" s="57"/>
      <c r="Y13" s="57"/>
      <c r="Z13" s="57"/>
      <c r="AA13" s="7"/>
      <c r="AL13" s="121"/>
    </row>
    <row r="14" spans="1:41" ht="15.75" x14ac:dyDescent="0.25">
      <c r="A14" s="148"/>
      <c r="B14" s="149"/>
      <c r="C14" s="130" t="s">
        <v>23</v>
      </c>
      <c r="D14" s="150"/>
      <c r="E14" s="151" t="s">
        <v>24</v>
      </c>
      <c r="F14" s="152"/>
      <c r="G14" s="151" t="s">
        <v>25</v>
      </c>
      <c r="H14" s="153"/>
      <c r="I14" s="6"/>
      <c r="J14" s="48"/>
      <c r="K14" s="93"/>
      <c r="L14" s="94"/>
      <c r="M14" s="94"/>
      <c r="N14" s="94"/>
      <c r="O14" s="94"/>
      <c r="P14" s="64"/>
      <c r="Q14" s="64"/>
      <c r="R14" s="64"/>
      <c r="S14" s="64"/>
      <c r="T14" s="64"/>
      <c r="U14" s="64"/>
      <c r="V14" s="94"/>
      <c r="W14" s="94"/>
      <c r="X14" s="94"/>
      <c r="Y14" s="94"/>
      <c r="Z14" s="94"/>
      <c r="AA14" s="75"/>
    </row>
    <row r="15" spans="1:41" ht="15.75" x14ac:dyDescent="0.25">
      <c r="A15" s="33" t="s">
        <v>27</v>
      </c>
      <c r="B15" s="154" t="s">
        <v>28</v>
      </c>
      <c r="C15" s="155" t="s">
        <v>29</v>
      </c>
      <c r="D15" s="156" t="s">
        <v>30</v>
      </c>
      <c r="E15" s="157" t="s">
        <v>29</v>
      </c>
      <c r="F15" s="158" t="s">
        <v>30</v>
      </c>
      <c r="G15" s="159" t="s">
        <v>29</v>
      </c>
      <c r="H15" s="156" t="s">
        <v>30</v>
      </c>
      <c r="I15" s="6"/>
      <c r="J15" s="59">
        <v>1</v>
      </c>
      <c r="K15" s="60" t="s">
        <v>203</v>
      </c>
      <c r="L15" s="64">
        <v>769818.61</v>
      </c>
      <c r="M15" s="64">
        <v>-7911.63</v>
      </c>
      <c r="N15" s="64">
        <v>0</v>
      </c>
      <c r="O15" s="64">
        <v>0</v>
      </c>
      <c r="P15" s="64">
        <v>291.3</v>
      </c>
      <c r="Q15" s="64">
        <v>2623.14</v>
      </c>
      <c r="R15" s="64">
        <v>873.01</v>
      </c>
      <c r="S15" s="64">
        <v>1544.9</v>
      </c>
      <c r="T15" s="64">
        <v>37278.26</v>
      </c>
      <c r="U15" s="64">
        <v>5.63</v>
      </c>
      <c r="V15" s="64">
        <f>W15+X15+Y15+Z15+AA15</f>
        <v>294543.90999999997</v>
      </c>
      <c r="W15" s="64">
        <v>0</v>
      </c>
      <c r="X15" s="64">
        <v>0</v>
      </c>
      <c r="Y15" s="64">
        <v>0</v>
      </c>
      <c r="Z15" s="64">
        <v>680.23</v>
      </c>
      <c r="AA15" s="65">
        <v>293863.67999999999</v>
      </c>
      <c r="AB15" s="95"/>
      <c r="AK15" s="121"/>
      <c r="AL15" s="121"/>
    </row>
    <row r="16" spans="1:41" ht="15.75" x14ac:dyDescent="0.25">
      <c r="A16" s="33" t="s">
        <v>31</v>
      </c>
      <c r="B16" s="160"/>
      <c r="C16" s="155" t="s">
        <v>32</v>
      </c>
      <c r="D16" s="156" t="s">
        <v>33</v>
      </c>
      <c r="E16" s="159" t="s">
        <v>32</v>
      </c>
      <c r="F16" s="156" t="s">
        <v>34</v>
      </c>
      <c r="G16" s="159" t="s">
        <v>32</v>
      </c>
      <c r="H16" s="156" t="s">
        <v>34</v>
      </c>
      <c r="I16" s="6"/>
      <c r="J16" s="59"/>
      <c r="K16" s="60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5"/>
      <c r="AB16" s="95"/>
    </row>
    <row r="17" spans="1:38" ht="15.75" x14ac:dyDescent="0.25">
      <c r="A17" s="33"/>
      <c r="B17" s="160"/>
      <c r="C17" s="161"/>
      <c r="D17" s="156" t="s">
        <v>35</v>
      </c>
      <c r="E17" s="128"/>
      <c r="F17" s="156" t="s">
        <v>35</v>
      </c>
      <c r="G17" s="128"/>
      <c r="H17" s="156" t="s">
        <v>35</v>
      </c>
      <c r="I17" s="6"/>
      <c r="J17" s="59">
        <v>2</v>
      </c>
      <c r="K17" s="60" t="s">
        <v>204</v>
      </c>
      <c r="L17" s="64">
        <v>2496261.91</v>
      </c>
      <c r="M17" s="64">
        <v>0</v>
      </c>
      <c r="N17" s="64">
        <v>85825.11</v>
      </c>
      <c r="O17" s="64">
        <v>85144</v>
      </c>
      <c r="P17" s="64">
        <v>18135.53</v>
      </c>
      <c r="Q17" s="64">
        <v>0</v>
      </c>
      <c r="R17" s="64">
        <v>0</v>
      </c>
      <c r="S17" s="64">
        <v>0</v>
      </c>
      <c r="T17" s="64">
        <v>114485.55</v>
      </c>
      <c r="U17" s="64">
        <v>0</v>
      </c>
      <c r="V17" s="64">
        <f>W17+X17+Y17+Z17+AA17</f>
        <v>0</v>
      </c>
      <c r="W17" s="64">
        <v>0</v>
      </c>
      <c r="X17" s="64">
        <v>0</v>
      </c>
      <c r="Y17" s="64">
        <v>0</v>
      </c>
      <c r="Z17" s="64">
        <v>0</v>
      </c>
      <c r="AA17" s="65">
        <v>0</v>
      </c>
      <c r="AB17" s="95"/>
      <c r="AL17" s="121"/>
    </row>
    <row r="18" spans="1:38" ht="15.75" x14ac:dyDescent="0.25">
      <c r="A18" s="162"/>
      <c r="B18" s="163"/>
      <c r="C18" s="164" t="s">
        <v>22</v>
      </c>
      <c r="D18" s="165" t="s">
        <v>21</v>
      </c>
      <c r="E18" s="166" t="s">
        <v>22</v>
      </c>
      <c r="F18" s="165" t="s">
        <v>21</v>
      </c>
      <c r="G18" s="166" t="s">
        <v>22</v>
      </c>
      <c r="H18" s="165" t="s">
        <v>21</v>
      </c>
      <c r="I18" s="6"/>
      <c r="J18" s="59"/>
      <c r="K18" s="60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5"/>
      <c r="AB18" s="95"/>
      <c r="AF18" s="121"/>
      <c r="AL18" s="121"/>
    </row>
    <row r="19" spans="1:38" ht="16.5" customHeight="1" x14ac:dyDescent="0.25">
      <c r="A19" s="8" t="s">
        <v>36</v>
      </c>
      <c r="B19" s="154" t="s">
        <v>37</v>
      </c>
      <c r="C19" s="99">
        <f>D19*12*4257.575</f>
        <v>162469.06200000001</v>
      </c>
      <c r="D19" s="13">
        <v>3.18</v>
      </c>
      <c r="E19" s="99">
        <f>F19*12*4257.575</f>
        <v>162469.06200000001</v>
      </c>
      <c r="F19" s="13">
        <v>3.18</v>
      </c>
      <c r="G19" s="9">
        <f>C19-E19</f>
        <v>0</v>
      </c>
      <c r="H19" s="10">
        <f>D19-F19</f>
        <v>0</v>
      </c>
      <c r="I19" s="167"/>
      <c r="J19" s="59">
        <v>3</v>
      </c>
      <c r="K19" s="60" t="s">
        <v>205</v>
      </c>
      <c r="L19" s="64">
        <v>2549944.9700000002</v>
      </c>
      <c r="M19" s="64">
        <v>-205.58</v>
      </c>
      <c r="N19" s="64">
        <v>86240.91</v>
      </c>
      <c r="O19" s="64">
        <v>75936.19</v>
      </c>
      <c r="P19" s="64">
        <v>18244.46</v>
      </c>
      <c r="Q19" s="64">
        <v>0</v>
      </c>
      <c r="R19" s="64">
        <v>33.36</v>
      </c>
      <c r="S19" s="64">
        <v>60.85</v>
      </c>
      <c r="T19" s="64">
        <v>116369.86</v>
      </c>
      <c r="U19" s="64">
        <v>0</v>
      </c>
      <c r="V19" s="64">
        <f>W19+X19+Y19+Z19+AA19</f>
        <v>8215.26</v>
      </c>
      <c r="W19" s="64">
        <v>0</v>
      </c>
      <c r="X19" s="64">
        <v>0</v>
      </c>
      <c r="Y19" s="64">
        <v>0</v>
      </c>
      <c r="Z19" s="64">
        <v>0</v>
      </c>
      <c r="AA19" s="65">
        <v>8215.26</v>
      </c>
      <c r="AB19" s="95"/>
      <c r="AJ19" s="121"/>
      <c r="AK19" s="121"/>
      <c r="AL19" s="121"/>
    </row>
    <row r="20" spans="1:38" ht="16.5" customHeight="1" x14ac:dyDescent="0.25">
      <c r="A20" s="8" t="s">
        <v>142</v>
      </c>
      <c r="B20" s="154" t="s">
        <v>39</v>
      </c>
      <c r="C20" s="14"/>
      <c r="D20" s="15"/>
      <c r="E20" s="14"/>
      <c r="F20" s="15"/>
      <c r="G20" s="14"/>
      <c r="H20" s="15"/>
      <c r="I20" s="6"/>
      <c r="J20" s="59"/>
      <c r="K20" s="60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5"/>
      <c r="AB20" s="95"/>
      <c r="AF20" s="121"/>
    </row>
    <row r="21" spans="1:38" ht="16.5" customHeight="1" x14ac:dyDescent="0.25">
      <c r="A21" s="8" t="s">
        <v>143</v>
      </c>
      <c r="B21" s="154" t="s">
        <v>40</v>
      </c>
      <c r="C21" s="14"/>
      <c r="D21" s="15"/>
      <c r="E21" s="14"/>
      <c r="F21" s="15"/>
      <c r="G21" s="14"/>
      <c r="H21" s="15"/>
      <c r="I21" s="6"/>
      <c r="J21" s="59">
        <v>4</v>
      </c>
      <c r="K21" s="60" t="s">
        <v>195</v>
      </c>
      <c r="L21" s="64">
        <f>L15+L17-L19</f>
        <v>716135.54999999981</v>
      </c>
      <c r="M21" s="64">
        <f t="shared" ref="M21:AA21" si="0">M15+M17-M19</f>
        <v>-7706.05</v>
      </c>
      <c r="N21" s="64">
        <f t="shared" si="0"/>
        <v>-415.80000000000291</v>
      </c>
      <c r="O21" s="64">
        <f t="shared" si="0"/>
        <v>9207.8099999999977</v>
      </c>
      <c r="P21" s="64">
        <f t="shared" si="0"/>
        <v>182.36999999999898</v>
      </c>
      <c r="Q21" s="64">
        <f t="shared" si="0"/>
        <v>2623.14</v>
      </c>
      <c r="R21" s="64">
        <f>R15+R17-R19</f>
        <v>839.65</v>
      </c>
      <c r="S21" s="64">
        <f t="shared" si="0"/>
        <v>1484.0500000000002</v>
      </c>
      <c r="T21" s="64">
        <f t="shared" si="0"/>
        <v>35393.949999999997</v>
      </c>
      <c r="U21" s="64">
        <f t="shared" si="0"/>
        <v>5.63</v>
      </c>
      <c r="V21" s="64">
        <f t="shared" si="0"/>
        <v>286328.64999999997</v>
      </c>
      <c r="W21" s="64">
        <f t="shared" si="0"/>
        <v>0</v>
      </c>
      <c r="X21" s="64">
        <f t="shared" si="0"/>
        <v>0</v>
      </c>
      <c r="Y21" s="64">
        <f t="shared" si="0"/>
        <v>0</v>
      </c>
      <c r="Z21" s="64">
        <f t="shared" si="0"/>
        <v>680.23</v>
      </c>
      <c r="AA21" s="65">
        <f t="shared" si="0"/>
        <v>285648.42</v>
      </c>
      <c r="AB21" s="95"/>
    </row>
    <row r="22" spans="1:38" ht="16.5" customHeight="1" x14ac:dyDescent="0.25">
      <c r="A22" s="8" t="s">
        <v>144</v>
      </c>
      <c r="B22" s="154" t="s">
        <v>41</v>
      </c>
      <c r="C22" s="14"/>
      <c r="D22" s="15"/>
      <c r="E22" s="14"/>
      <c r="F22" s="15"/>
      <c r="G22" s="14"/>
      <c r="H22" s="15"/>
      <c r="I22" s="6"/>
      <c r="J22" s="59"/>
      <c r="K22" s="60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5"/>
      <c r="AB22" s="95"/>
    </row>
    <row r="23" spans="1:38" ht="16.5" customHeight="1" x14ac:dyDescent="0.25">
      <c r="A23" s="33" t="s">
        <v>42</v>
      </c>
      <c r="B23" s="154" t="s">
        <v>138</v>
      </c>
      <c r="C23" s="14"/>
      <c r="D23" s="15"/>
      <c r="E23" s="14"/>
      <c r="F23" s="15"/>
      <c r="G23" s="14"/>
      <c r="H23" s="15"/>
      <c r="I23" s="6"/>
      <c r="J23" s="59">
        <v>5</v>
      </c>
      <c r="K23" s="60" t="s">
        <v>47</v>
      </c>
      <c r="L23" s="64">
        <f>E128</f>
        <v>2480337.7319999998</v>
      </c>
      <c r="M23" s="64">
        <v>0</v>
      </c>
      <c r="N23" s="64">
        <f>E131</f>
        <v>85863.28</v>
      </c>
      <c r="O23" s="64">
        <f>E130</f>
        <v>16900</v>
      </c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5"/>
      <c r="AB23" s="95"/>
    </row>
    <row r="24" spans="1:38" ht="16.5" customHeight="1" x14ac:dyDescent="0.25">
      <c r="A24" s="33" t="s">
        <v>43</v>
      </c>
      <c r="B24" s="154" t="s">
        <v>94</v>
      </c>
      <c r="C24" s="14"/>
      <c r="D24" s="15"/>
      <c r="E24" s="14"/>
      <c r="F24" s="15"/>
      <c r="G24" s="14"/>
      <c r="H24" s="15"/>
      <c r="I24" s="6"/>
      <c r="J24" s="59">
        <v>6</v>
      </c>
      <c r="K24" s="60" t="s">
        <v>49</v>
      </c>
      <c r="L24" s="107">
        <f>L17-L23</f>
        <v>15924.178000000305</v>
      </c>
      <c r="M24" s="107">
        <f t="shared" ref="M24:O24" si="1">M17-M23</f>
        <v>0</v>
      </c>
      <c r="N24" s="107">
        <f t="shared" si="1"/>
        <v>-38.169999999998254</v>
      </c>
      <c r="O24" s="107">
        <f t="shared" si="1"/>
        <v>68244</v>
      </c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5"/>
      <c r="AB24" s="95"/>
    </row>
    <row r="25" spans="1:38" ht="15.75" customHeight="1" x14ac:dyDescent="0.25">
      <c r="A25" s="33" t="s">
        <v>44</v>
      </c>
      <c r="B25" s="154" t="s">
        <v>3</v>
      </c>
      <c r="C25" s="14"/>
      <c r="D25" s="15"/>
      <c r="E25" s="14"/>
      <c r="F25" s="15"/>
      <c r="G25" s="14"/>
      <c r="H25" s="15"/>
      <c r="I25" s="6"/>
      <c r="J25" s="59"/>
      <c r="K25" s="60" t="s">
        <v>50</v>
      </c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5"/>
      <c r="AB25" s="95"/>
    </row>
    <row r="26" spans="1:38" ht="15.75" customHeight="1" x14ac:dyDescent="0.25">
      <c r="A26" s="33" t="s">
        <v>45</v>
      </c>
      <c r="B26" s="154" t="s">
        <v>3</v>
      </c>
      <c r="C26" s="14"/>
      <c r="D26" s="15"/>
      <c r="E26" s="14"/>
      <c r="F26" s="15"/>
      <c r="G26" s="14"/>
      <c r="H26" s="15"/>
      <c r="I26" s="6"/>
      <c r="J26" s="59"/>
      <c r="K26" s="60" t="s">
        <v>52</v>
      </c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5"/>
      <c r="AB26" s="95"/>
    </row>
    <row r="27" spans="1:38" ht="15.75" x14ac:dyDescent="0.25">
      <c r="A27" s="33" t="s">
        <v>46</v>
      </c>
      <c r="B27" s="154" t="s">
        <v>3</v>
      </c>
      <c r="C27" s="14"/>
      <c r="D27" s="15"/>
      <c r="E27" s="14"/>
      <c r="F27" s="15"/>
      <c r="G27" s="14"/>
      <c r="H27" s="15"/>
      <c r="I27" s="6"/>
      <c r="J27" s="59" t="s">
        <v>3</v>
      </c>
      <c r="K27" s="60" t="s">
        <v>3</v>
      </c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4"/>
      <c r="W27" s="64"/>
      <c r="X27" s="64"/>
      <c r="Y27" s="64"/>
      <c r="Z27" s="64"/>
      <c r="AA27" s="63"/>
      <c r="AB27" s="95"/>
    </row>
    <row r="28" spans="1:38" ht="15.75" x14ac:dyDescent="0.25">
      <c r="A28" s="33"/>
      <c r="B28" s="154"/>
      <c r="C28" s="18"/>
      <c r="D28" s="19"/>
      <c r="E28" s="18"/>
      <c r="F28" s="19"/>
      <c r="G28" s="14"/>
      <c r="H28" s="15"/>
      <c r="I28" s="6"/>
      <c r="J28" s="59">
        <v>7</v>
      </c>
      <c r="K28" s="60" t="s">
        <v>57</v>
      </c>
      <c r="L28" s="64">
        <f>L19-L23</f>
        <v>69607.238000000361</v>
      </c>
      <c r="M28" s="64">
        <f>M19-M23</f>
        <v>-205.58</v>
      </c>
      <c r="N28" s="64">
        <f>N19-N23</f>
        <v>377.63000000000466</v>
      </c>
      <c r="O28" s="64">
        <f>O19-O23</f>
        <v>59036.19</v>
      </c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2"/>
      <c r="AA28" s="63"/>
      <c r="AB28" s="95"/>
    </row>
    <row r="29" spans="1:38" ht="15.75" x14ac:dyDescent="0.25">
      <c r="A29" s="12" t="s">
        <v>48</v>
      </c>
      <c r="B29" s="168" t="s">
        <v>37</v>
      </c>
      <c r="C29" s="99">
        <f>D29*12*4257.575</f>
        <v>196699.965</v>
      </c>
      <c r="D29" s="10">
        <v>3.85</v>
      </c>
      <c r="E29" s="99">
        <f>F29*12*4257.575</f>
        <v>196699.965</v>
      </c>
      <c r="F29" s="10">
        <v>3.85</v>
      </c>
      <c r="G29" s="9">
        <f>C29-E29</f>
        <v>0</v>
      </c>
      <c r="H29" s="13">
        <f>D29-F29</f>
        <v>0</v>
      </c>
      <c r="I29" s="167"/>
      <c r="J29" s="59"/>
      <c r="K29" s="60" t="s">
        <v>60</v>
      </c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3"/>
      <c r="AB29" s="95"/>
    </row>
    <row r="30" spans="1:38" ht="15.75" x14ac:dyDescent="0.25">
      <c r="A30" s="8" t="s">
        <v>38</v>
      </c>
      <c r="B30" s="169" t="s">
        <v>39</v>
      </c>
      <c r="C30" s="16"/>
      <c r="D30" s="15"/>
      <c r="E30" s="14"/>
      <c r="F30" s="80"/>
      <c r="G30" s="14"/>
      <c r="H30" s="15"/>
      <c r="I30" s="6"/>
      <c r="J30" s="87"/>
      <c r="K30" s="66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2"/>
      <c r="W30" s="62"/>
      <c r="X30" s="62"/>
      <c r="Y30" s="62"/>
      <c r="Z30" s="62"/>
      <c r="AA30" s="63"/>
    </row>
    <row r="31" spans="1:38" ht="15.75" x14ac:dyDescent="0.25">
      <c r="A31" s="8" t="s">
        <v>51</v>
      </c>
      <c r="B31" s="169" t="s">
        <v>40</v>
      </c>
      <c r="C31" s="16"/>
      <c r="D31" s="15"/>
      <c r="E31" s="14"/>
      <c r="F31" s="80"/>
      <c r="G31" s="14"/>
      <c r="H31" s="15"/>
      <c r="I31" s="6"/>
      <c r="J31" s="88" t="s">
        <v>112</v>
      </c>
      <c r="K31" s="55" t="s">
        <v>196</v>
      </c>
      <c r="L31" s="61">
        <f>L13+L28</f>
        <v>-175474.44199999963</v>
      </c>
      <c r="M31" s="61">
        <f>M13+M28</f>
        <v>7697.33</v>
      </c>
      <c r="N31" s="61">
        <f>N13+N28</f>
        <v>377.63000000000466</v>
      </c>
      <c r="O31" s="61">
        <f>O13+O28</f>
        <v>59036.19</v>
      </c>
      <c r="P31" s="61"/>
      <c r="Q31" s="61"/>
      <c r="R31" s="61"/>
      <c r="S31" s="61"/>
      <c r="T31" s="61"/>
      <c r="U31" s="61"/>
      <c r="V31" s="64"/>
      <c r="W31" s="64"/>
      <c r="X31" s="64"/>
      <c r="Y31" s="64"/>
      <c r="Z31" s="64"/>
      <c r="AA31" s="65"/>
    </row>
    <row r="32" spans="1:38" ht="15.75" x14ac:dyDescent="0.25">
      <c r="A32" s="8" t="s">
        <v>53</v>
      </c>
      <c r="B32" s="169" t="s">
        <v>54</v>
      </c>
      <c r="C32" s="16"/>
      <c r="D32" s="15"/>
      <c r="E32" s="14"/>
      <c r="F32" s="80"/>
      <c r="G32" s="14"/>
      <c r="H32" s="15"/>
      <c r="I32" s="6"/>
      <c r="J32" s="59"/>
      <c r="K32" s="55" t="s">
        <v>3</v>
      </c>
      <c r="L32" s="64"/>
      <c r="M32" s="64"/>
      <c r="N32" s="64"/>
      <c r="O32" s="64"/>
      <c r="P32" s="62"/>
      <c r="Q32" s="62"/>
      <c r="R32" s="62"/>
      <c r="S32" s="62"/>
      <c r="T32" s="62"/>
      <c r="U32" s="62"/>
      <c r="V32" s="64"/>
      <c r="W32" s="64"/>
      <c r="X32" s="64"/>
      <c r="Y32" s="64"/>
      <c r="Z32" s="64"/>
      <c r="AA32" s="65"/>
    </row>
    <row r="33" spans="1:27" ht="15.75" x14ac:dyDescent="0.25">
      <c r="A33" s="8" t="s">
        <v>55</v>
      </c>
      <c r="B33" s="169" t="s">
        <v>56</v>
      </c>
      <c r="C33" s="16"/>
      <c r="D33" s="15"/>
      <c r="E33" s="14"/>
      <c r="F33" s="80"/>
      <c r="G33" s="14"/>
      <c r="H33" s="15"/>
      <c r="I33" s="6"/>
      <c r="J33" s="59"/>
      <c r="K33" s="55" t="s">
        <v>123</v>
      </c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4"/>
      <c r="W33" s="64"/>
      <c r="X33" s="64"/>
      <c r="Y33" s="64"/>
      <c r="Z33" s="64"/>
      <c r="AA33" s="65"/>
    </row>
    <row r="34" spans="1:27" ht="15.75" x14ac:dyDescent="0.25">
      <c r="A34" s="8" t="s">
        <v>58</v>
      </c>
      <c r="B34" s="169" t="s">
        <v>59</v>
      </c>
      <c r="C34" s="16"/>
      <c r="D34" s="15"/>
      <c r="E34" s="14"/>
      <c r="F34" s="80"/>
      <c r="G34" s="14"/>
      <c r="H34" s="15"/>
      <c r="I34" s="6"/>
      <c r="J34" s="59"/>
      <c r="K34" s="55" t="s">
        <v>124</v>
      </c>
      <c r="L34" s="61">
        <f>6090+10440+10440</f>
        <v>26970</v>
      </c>
      <c r="M34" s="64"/>
      <c r="N34" s="64"/>
      <c r="O34" s="64"/>
      <c r="P34" s="73"/>
      <c r="Q34" s="73"/>
      <c r="R34" s="73"/>
      <c r="S34" s="73"/>
      <c r="T34" s="73"/>
      <c r="U34" s="73"/>
      <c r="V34" s="64"/>
      <c r="W34" s="64"/>
      <c r="X34" s="64"/>
      <c r="Y34" s="64"/>
      <c r="Z34" s="64"/>
      <c r="AA34" s="65"/>
    </row>
    <row r="35" spans="1:27" ht="15.75" x14ac:dyDescent="0.25">
      <c r="A35" s="33" t="s">
        <v>42</v>
      </c>
      <c r="B35" s="169" t="s">
        <v>61</v>
      </c>
      <c r="C35" s="16"/>
      <c r="D35" s="15"/>
      <c r="E35" s="14"/>
      <c r="F35" s="80"/>
      <c r="G35" s="14"/>
      <c r="H35" s="15"/>
      <c r="I35" s="6"/>
      <c r="J35" s="59" t="s">
        <v>191</v>
      </c>
      <c r="K35" s="60" t="s">
        <v>192</v>
      </c>
      <c r="L35" s="111">
        <v>2615.9499999999998</v>
      </c>
      <c r="M35" s="64"/>
      <c r="N35" s="64"/>
      <c r="O35" s="64"/>
      <c r="P35" s="62"/>
      <c r="Q35" s="62"/>
      <c r="R35" s="62"/>
      <c r="S35" s="62"/>
      <c r="T35" s="62"/>
      <c r="U35" s="62"/>
      <c r="V35" s="64"/>
      <c r="W35" s="64"/>
      <c r="X35" s="64"/>
      <c r="Y35" s="64"/>
      <c r="Z35" s="64"/>
      <c r="AA35" s="65"/>
    </row>
    <row r="36" spans="1:27" ht="15.75" x14ac:dyDescent="0.25">
      <c r="A36" s="33" t="s">
        <v>43</v>
      </c>
      <c r="B36" s="169" t="s">
        <v>62</v>
      </c>
      <c r="C36" s="16"/>
      <c r="D36" s="15"/>
      <c r="E36" s="14"/>
      <c r="F36" s="80"/>
      <c r="G36" s="14"/>
      <c r="H36" s="15"/>
      <c r="I36" s="6"/>
      <c r="J36" s="59" t="s">
        <v>185</v>
      </c>
      <c r="K36" s="60" t="s">
        <v>194</v>
      </c>
      <c r="L36" s="64">
        <v>17000</v>
      </c>
      <c r="M36" s="64"/>
      <c r="N36" s="64"/>
      <c r="O36" s="64"/>
      <c r="P36" s="62"/>
      <c r="Q36" s="62"/>
      <c r="R36" s="62"/>
      <c r="S36" s="62"/>
      <c r="T36" s="62"/>
      <c r="U36" s="62"/>
      <c r="V36" s="64"/>
      <c r="W36" s="64"/>
      <c r="X36" s="64"/>
      <c r="Y36" s="64"/>
      <c r="Z36" s="64"/>
      <c r="AA36" s="65"/>
    </row>
    <row r="37" spans="1:27" ht="15.75" x14ac:dyDescent="0.25">
      <c r="A37" s="33" t="s">
        <v>44</v>
      </c>
      <c r="B37" s="169" t="s">
        <v>63</v>
      </c>
      <c r="C37" s="16"/>
      <c r="D37" s="15"/>
      <c r="E37" s="14"/>
      <c r="F37" s="80"/>
      <c r="G37" s="14"/>
      <c r="H37" s="15"/>
      <c r="I37" s="6"/>
      <c r="J37" s="59"/>
      <c r="K37" s="55" t="s">
        <v>197</v>
      </c>
      <c r="L37" s="61">
        <f>L34-L35-L36</f>
        <v>7354.0499999999993</v>
      </c>
      <c r="M37" s="61"/>
      <c r="N37" s="61"/>
      <c r="O37" s="61"/>
      <c r="P37" s="62"/>
      <c r="Q37" s="62"/>
      <c r="R37" s="62"/>
      <c r="S37" s="62"/>
      <c r="T37" s="62"/>
      <c r="U37" s="62"/>
      <c r="V37" s="64"/>
      <c r="W37" s="64"/>
      <c r="X37" s="64"/>
      <c r="Y37" s="64"/>
      <c r="Z37" s="64"/>
      <c r="AA37" s="65"/>
    </row>
    <row r="38" spans="1:27" ht="15.75" x14ac:dyDescent="0.25">
      <c r="A38" s="33" t="s">
        <v>45</v>
      </c>
      <c r="B38" s="169" t="s">
        <v>64</v>
      </c>
      <c r="C38" s="16"/>
      <c r="D38" s="15"/>
      <c r="E38" s="14"/>
      <c r="F38" s="80"/>
      <c r="G38" s="14"/>
      <c r="H38" s="15"/>
      <c r="I38" s="6"/>
      <c r="J38" s="59"/>
      <c r="K38" s="55" t="s">
        <v>67</v>
      </c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4"/>
      <c r="W38" s="64"/>
      <c r="X38" s="64"/>
      <c r="Y38" s="64"/>
      <c r="Z38" s="64"/>
      <c r="AA38" s="65"/>
    </row>
    <row r="39" spans="1:27" ht="16.5" thickBot="1" x14ac:dyDescent="0.3">
      <c r="A39" s="33" t="s">
        <v>46</v>
      </c>
      <c r="B39" s="169" t="s">
        <v>65</v>
      </c>
      <c r="C39" s="16"/>
      <c r="D39" s="15"/>
      <c r="E39" s="14"/>
      <c r="F39" s="80"/>
      <c r="G39" s="14"/>
      <c r="H39" s="15"/>
      <c r="I39" s="6"/>
      <c r="J39" s="67"/>
      <c r="K39" s="68" t="s">
        <v>180</v>
      </c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9"/>
      <c r="W39" s="69"/>
      <c r="X39" s="69"/>
      <c r="Y39" s="69"/>
      <c r="Z39" s="69"/>
      <c r="AA39" s="70"/>
    </row>
    <row r="40" spans="1:27" ht="15.75" x14ac:dyDescent="0.25">
      <c r="A40" s="33"/>
      <c r="B40" s="169" t="s">
        <v>66</v>
      </c>
      <c r="C40" s="16"/>
      <c r="D40" s="15"/>
      <c r="E40" s="14"/>
      <c r="F40" s="80"/>
      <c r="G40" s="14"/>
      <c r="H40" s="15"/>
      <c r="I40" s="6"/>
      <c r="J40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71"/>
      <c r="W40" s="71"/>
      <c r="X40" s="71"/>
      <c r="Y40" s="71"/>
      <c r="Z40" s="71"/>
      <c r="AA40" s="3"/>
    </row>
    <row r="41" spans="1:27" ht="15.75" x14ac:dyDescent="0.25">
      <c r="A41" s="33"/>
      <c r="B41" s="169" t="s">
        <v>68</v>
      </c>
      <c r="C41" s="16"/>
      <c r="D41" s="15"/>
      <c r="E41" s="14"/>
      <c r="F41" s="80"/>
      <c r="G41" s="14"/>
      <c r="H41" s="15"/>
      <c r="I41" s="6"/>
      <c r="J41"/>
      <c r="K41" s="3" t="s">
        <v>3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71"/>
      <c r="W41" s="71"/>
      <c r="X41" s="71"/>
      <c r="Y41" s="71"/>
      <c r="Z41" s="3"/>
      <c r="AA41" s="3"/>
    </row>
    <row r="42" spans="1:27" ht="15.75" x14ac:dyDescent="0.25">
      <c r="A42" s="33"/>
      <c r="B42" s="169" t="s">
        <v>69</v>
      </c>
      <c r="C42" s="16"/>
      <c r="D42" s="15"/>
      <c r="E42" s="14"/>
      <c r="F42" s="80"/>
      <c r="G42" s="14"/>
      <c r="H42" s="15"/>
      <c r="I42" s="6"/>
      <c r="J4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75" x14ac:dyDescent="0.25">
      <c r="A43" s="162"/>
      <c r="B43" s="163"/>
      <c r="C43" s="20"/>
      <c r="D43" s="19"/>
      <c r="E43" s="18"/>
      <c r="F43" s="40"/>
      <c r="G43" s="18"/>
      <c r="H43" s="19"/>
      <c r="I43" s="6"/>
      <c r="J43"/>
      <c r="K43" s="3" t="s">
        <v>206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.75" x14ac:dyDescent="0.25">
      <c r="A44" s="12" t="s">
        <v>70</v>
      </c>
      <c r="B44" s="38" t="s">
        <v>71</v>
      </c>
      <c r="C44" s="99">
        <f>D44*12*4257.575</f>
        <v>68461.806000000011</v>
      </c>
      <c r="D44" s="13">
        <v>1.34</v>
      </c>
      <c r="E44" s="99">
        <f>F44*12*4257.575</f>
        <v>68461.806000000011</v>
      </c>
      <c r="F44" s="13">
        <v>1.34</v>
      </c>
      <c r="G44" s="9">
        <f>C44-E44</f>
        <v>0</v>
      </c>
      <c r="H44" s="13">
        <f>D44-F44</f>
        <v>0</v>
      </c>
      <c r="I44" s="167"/>
      <c r="J4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5.75" x14ac:dyDescent="0.25">
      <c r="A45" s="8" t="s">
        <v>72</v>
      </c>
      <c r="B45" s="154" t="s">
        <v>73</v>
      </c>
      <c r="C45" s="14"/>
      <c r="D45" s="15" t="s">
        <v>3</v>
      </c>
      <c r="E45" s="14"/>
      <c r="F45" s="15" t="s">
        <v>3</v>
      </c>
      <c r="G45" s="14"/>
      <c r="H45" s="15" t="s">
        <v>3</v>
      </c>
      <c r="I45" s="6"/>
      <c r="J4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71"/>
      <c r="W45" s="71"/>
      <c r="X45" s="71"/>
      <c r="Y45" s="71"/>
      <c r="Z45" s="71"/>
      <c r="AA45" s="71"/>
    </row>
    <row r="46" spans="1:27" ht="15.75" x14ac:dyDescent="0.25">
      <c r="A46" s="8" t="s">
        <v>38</v>
      </c>
      <c r="B46" s="154" t="s">
        <v>74</v>
      </c>
      <c r="C46" s="14"/>
      <c r="D46" s="15"/>
      <c r="E46" s="14"/>
      <c r="F46" s="15"/>
      <c r="G46" s="14"/>
      <c r="H46" s="15"/>
      <c r="I46" s="6"/>
      <c r="J46"/>
      <c r="K46" s="3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</row>
    <row r="47" spans="1:27" ht="15.75" x14ac:dyDescent="0.25">
      <c r="A47" s="8"/>
      <c r="B47" s="154"/>
      <c r="C47" s="18"/>
      <c r="D47" s="19"/>
      <c r="E47" s="18"/>
      <c r="F47" s="19"/>
      <c r="G47" s="14"/>
      <c r="H47" s="15"/>
      <c r="I47" s="6"/>
      <c r="J47"/>
      <c r="K47" s="3"/>
      <c r="L47"/>
      <c r="M47"/>
      <c r="N47"/>
      <c r="O47"/>
      <c r="P47" s="58"/>
      <c r="Q47" s="58"/>
      <c r="R47" s="58"/>
      <c r="S47" s="58"/>
      <c r="T47" s="58"/>
      <c r="U47" s="58"/>
      <c r="V47" s="71"/>
      <c r="W47" s="71"/>
      <c r="X47" s="71"/>
      <c r="Y47" s="71"/>
      <c r="Z47"/>
      <c r="AA47"/>
    </row>
    <row r="48" spans="1:27" x14ac:dyDescent="0.25">
      <c r="A48" s="12" t="s">
        <v>145</v>
      </c>
      <c r="B48" s="38"/>
      <c r="C48" s="99">
        <f>D48*12*4257.575</f>
        <v>49047.263999999996</v>
      </c>
      <c r="D48" s="10">
        <v>0.96</v>
      </c>
      <c r="E48" s="99">
        <f>F48*12*4257.575</f>
        <v>49047.263999999996</v>
      </c>
      <c r="F48" s="10">
        <v>0.96</v>
      </c>
      <c r="G48" s="9">
        <f>C48-E48</f>
        <v>0</v>
      </c>
      <c r="H48" s="13">
        <f>D48-F48</f>
        <v>0</v>
      </c>
      <c r="I48" s="167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x14ac:dyDescent="0.25">
      <c r="A49" s="8" t="s">
        <v>146</v>
      </c>
      <c r="B49" s="154" t="s">
        <v>75</v>
      </c>
      <c r="C49" s="14"/>
      <c r="D49" s="10"/>
      <c r="E49" s="14"/>
      <c r="F49" s="77"/>
      <c r="G49" s="14"/>
      <c r="H49" s="15"/>
      <c r="I49" s="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x14ac:dyDescent="0.25">
      <c r="A50" s="17" t="s">
        <v>147</v>
      </c>
      <c r="B50" s="170"/>
      <c r="C50" s="18"/>
      <c r="D50" s="19"/>
      <c r="E50" s="18"/>
      <c r="F50" s="40"/>
      <c r="G50" s="18"/>
      <c r="H50" s="19"/>
      <c r="I50" s="167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x14ac:dyDescent="0.25">
      <c r="A51" s="25" t="s">
        <v>166</v>
      </c>
      <c r="B51" s="154" t="s">
        <v>76</v>
      </c>
      <c r="C51" s="99">
        <f>D51*12*4257.575</f>
        <v>279467.223</v>
      </c>
      <c r="D51" s="13">
        <v>5.47</v>
      </c>
      <c r="E51" s="99">
        <f>F51*12*4257.575</f>
        <v>279467.223</v>
      </c>
      <c r="F51" s="13">
        <v>5.47</v>
      </c>
      <c r="G51" s="9">
        <f>C51-E51</f>
        <v>0</v>
      </c>
      <c r="H51" s="13">
        <f>D51-F51</f>
        <v>0</v>
      </c>
      <c r="I51" s="167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x14ac:dyDescent="0.25">
      <c r="A52" s="78" t="s">
        <v>167</v>
      </c>
      <c r="B52" s="154" t="s">
        <v>77</v>
      </c>
      <c r="C52" s="21"/>
      <c r="D52" s="10"/>
      <c r="E52" s="21"/>
      <c r="F52" s="10"/>
      <c r="G52" s="21"/>
      <c r="H52" s="10"/>
      <c r="I52" s="6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x14ac:dyDescent="0.25">
      <c r="A53" s="78" t="s">
        <v>168</v>
      </c>
      <c r="B53" s="154" t="s">
        <v>97</v>
      </c>
      <c r="C53" s="21"/>
      <c r="D53" s="10"/>
      <c r="E53" s="21"/>
      <c r="F53" s="10"/>
      <c r="G53" s="21"/>
      <c r="H53" s="10"/>
      <c r="I53" s="6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x14ac:dyDescent="0.25">
      <c r="A54" s="33" t="s">
        <v>42</v>
      </c>
      <c r="B54" s="154" t="s">
        <v>96</v>
      </c>
      <c r="C54" s="21"/>
      <c r="D54" s="10"/>
      <c r="E54" s="21"/>
      <c r="F54" s="10"/>
      <c r="G54" s="21"/>
      <c r="H54" s="10"/>
      <c r="I54" s="6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x14ac:dyDescent="0.25">
      <c r="A55" s="33" t="s">
        <v>43</v>
      </c>
      <c r="B55" s="154" t="s">
        <v>78</v>
      </c>
      <c r="C55" s="21"/>
      <c r="D55" s="10"/>
      <c r="E55" s="21"/>
      <c r="F55" s="10"/>
      <c r="G55" s="21"/>
      <c r="H55" s="10"/>
      <c r="I55" s="6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x14ac:dyDescent="0.25">
      <c r="A56" s="33" t="s">
        <v>44</v>
      </c>
      <c r="B56" s="154" t="s">
        <v>79</v>
      </c>
      <c r="C56" s="21"/>
      <c r="D56" s="10"/>
      <c r="E56" s="21"/>
      <c r="F56" s="10"/>
      <c r="G56" s="21"/>
      <c r="H56" s="10"/>
      <c r="I56" s="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x14ac:dyDescent="0.25">
      <c r="A57" s="33" t="s">
        <v>45</v>
      </c>
      <c r="B57" s="154" t="s">
        <v>80</v>
      </c>
      <c r="C57" s="21"/>
      <c r="D57" s="10"/>
      <c r="E57" s="21"/>
      <c r="F57" s="10"/>
      <c r="G57" s="21"/>
      <c r="H57" s="10"/>
      <c r="I57" s="16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x14ac:dyDescent="0.25">
      <c r="A58" s="33" t="s">
        <v>46</v>
      </c>
      <c r="B58" s="154" t="s">
        <v>81</v>
      </c>
      <c r="C58" s="21"/>
      <c r="D58" s="10"/>
      <c r="E58" s="21"/>
      <c r="F58" s="10"/>
      <c r="G58" s="21"/>
      <c r="H58" s="10"/>
      <c r="I58" s="167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x14ac:dyDescent="0.25">
      <c r="A59" s="33"/>
      <c r="B59" s="154" t="s">
        <v>82</v>
      </c>
      <c r="C59" s="21"/>
      <c r="D59" s="10"/>
      <c r="E59" s="21"/>
      <c r="F59" s="10"/>
      <c r="G59" s="21"/>
      <c r="H59" s="10"/>
      <c r="I59" s="167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x14ac:dyDescent="0.25">
      <c r="A60" s="33"/>
      <c r="B60" s="154" t="s">
        <v>83</v>
      </c>
      <c r="C60" s="21"/>
      <c r="D60" s="10"/>
      <c r="E60" s="21"/>
      <c r="F60" s="10"/>
      <c r="G60" s="21"/>
      <c r="H60" s="10"/>
      <c r="I60" s="167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x14ac:dyDescent="0.25">
      <c r="A61" s="33"/>
      <c r="B61" s="154" t="s">
        <v>84</v>
      </c>
      <c r="C61" s="18"/>
      <c r="D61" s="19"/>
      <c r="E61" s="18"/>
      <c r="F61" s="19"/>
      <c r="G61" s="14"/>
      <c r="H61" s="15"/>
      <c r="I61" s="167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x14ac:dyDescent="0.25">
      <c r="A62" s="25" t="s">
        <v>169</v>
      </c>
      <c r="B62" s="38" t="s">
        <v>85</v>
      </c>
      <c r="C62" s="99">
        <f>D62*12*4257.575</f>
        <v>440914.467</v>
      </c>
      <c r="D62" s="10">
        <v>8.6300000000000008</v>
      </c>
      <c r="E62" s="99">
        <f>F62*12*4257.575</f>
        <v>440914.467</v>
      </c>
      <c r="F62" s="10">
        <v>8.6300000000000008</v>
      </c>
      <c r="G62" s="9">
        <f>C62-E62</f>
        <v>0</v>
      </c>
      <c r="H62" s="13">
        <f>D62-F62</f>
        <v>0</v>
      </c>
      <c r="I62" s="167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x14ac:dyDescent="0.25">
      <c r="A63" s="78" t="s">
        <v>170</v>
      </c>
      <c r="B63" s="154" t="s">
        <v>87</v>
      </c>
      <c r="C63" s="16"/>
      <c r="D63" s="15"/>
      <c r="E63" s="14"/>
      <c r="F63" s="15"/>
      <c r="G63" s="14"/>
      <c r="H63" s="15"/>
      <c r="I63" s="167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x14ac:dyDescent="0.25">
      <c r="A64" s="78" t="s">
        <v>171</v>
      </c>
      <c r="B64" s="154" t="s">
        <v>88</v>
      </c>
      <c r="C64" s="16"/>
      <c r="D64" s="15"/>
      <c r="E64" s="14"/>
      <c r="F64" s="15"/>
      <c r="G64" s="14"/>
      <c r="H64" s="15"/>
      <c r="I64" s="167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x14ac:dyDescent="0.25">
      <c r="A65" s="33"/>
      <c r="B65" s="154"/>
      <c r="C65" s="16"/>
      <c r="D65" s="15"/>
      <c r="E65" s="14"/>
      <c r="F65" s="15"/>
      <c r="G65" s="14"/>
      <c r="H65" s="15"/>
      <c r="I65" s="167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x14ac:dyDescent="0.25">
      <c r="A66" s="22" t="s">
        <v>89</v>
      </c>
      <c r="B66" s="85" t="s">
        <v>162</v>
      </c>
      <c r="C66" s="11"/>
      <c r="D66" s="81"/>
      <c r="E66" s="9"/>
      <c r="F66" s="81"/>
      <c r="G66" s="9"/>
      <c r="H66" s="13"/>
      <c r="I66" s="167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x14ac:dyDescent="0.25">
      <c r="A67" s="33" t="s">
        <v>86</v>
      </c>
      <c r="B67" s="86" t="s">
        <v>163</v>
      </c>
      <c r="C67" s="16"/>
      <c r="D67" s="39"/>
      <c r="E67" s="14"/>
      <c r="F67" s="80"/>
      <c r="G67" s="14"/>
      <c r="H67" s="15"/>
      <c r="I67" s="6"/>
    </row>
    <row r="68" spans="1:27" x14ac:dyDescent="0.25">
      <c r="A68" s="74" t="s">
        <v>118</v>
      </c>
      <c r="B68" s="86" t="s">
        <v>152</v>
      </c>
      <c r="C68" s="16"/>
      <c r="D68" s="39"/>
      <c r="E68" s="14"/>
      <c r="F68" s="80"/>
      <c r="G68" s="14"/>
      <c r="H68" s="15"/>
      <c r="I68" s="6"/>
    </row>
    <row r="69" spans="1:27" x14ac:dyDescent="0.25">
      <c r="A69" s="33"/>
      <c r="B69" s="86" t="s">
        <v>153</v>
      </c>
      <c r="C69" s="16"/>
      <c r="D69" s="39"/>
      <c r="E69" s="14"/>
      <c r="F69" s="80"/>
      <c r="G69" s="14"/>
      <c r="H69" s="15"/>
      <c r="I69" s="6"/>
    </row>
    <row r="70" spans="1:27" x14ac:dyDescent="0.25">
      <c r="A70" s="33"/>
      <c r="B70" s="86" t="s">
        <v>154</v>
      </c>
      <c r="C70" s="16"/>
      <c r="D70" s="39"/>
      <c r="E70" s="14"/>
      <c r="F70" s="80"/>
      <c r="G70" s="14"/>
      <c r="H70" s="15"/>
      <c r="I70" s="6"/>
    </row>
    <row r="71" spans="1:27" x14ac:dyDescent="0.25">
      <c r="A71" s="33"/>
      <c r="B71" s="86" t="s">
        <v>155</v>
      </c>
      <c r="C71" s="16"/>
      <c r="D71" s="39"/>
      <c r="E71" s="14"/>
      <c r="F71" s="80"/>
      <c r="G71" s="14"/>
      <c r="H71" s="15"/>
      <c r="I71" s="6"/>
    </row>
    <row r="72" spans="1:27" x14ac:dyDescent="0.25">
      <c r="A72" s="33"/>
      <c r="B72" s="86" t="s">
        <v>165</v>
      </c>
      <c r="C72" s="16"/>
      <c r="D72" s="39"/>
      <c r="E72" s="14"/>
      <c r="F72" s="80"/>
      <c r="G72" s="14"/>
      <c r="H72" s="15"/>
      <c r="I72" s="167"/>
    </row>
    <row r="73" spans="1:27" x14ac:dyDescent="0.25">
      <c r="A73" s="33"/>
      <c r="B73" s="154" t="s">
        <v>164</v>
      </c>
      <c r="C73" s="16"/>
      <c r="D73" s="39"/>
      <c r="E73" s="14"/>
      <c r="F73" s="80"/>
      <c r="G73" s="14"/>
      <c r="H73" s="15"/>
      <c r="I73" s="6"/>
    </row>
    <row r="74" spans="1:27" x14ac:dyDescent="0.25">
      <c r="A74" s="33"/>
      <c r="B74" s="154"/>
      <c r="C74" s="16"/>
      <c r="D74" s="39"/>
      <c r="E74" s="14"/>
      <c r="F74" s="80"/>
      <c r="G74" s="14"/>
      <c r="H74" s="15"/>
      <c r="I74" s="6"/>
    </row>
    <row r="75" spans="1:27" x14ac:dyDescent="0.25">
      <c r="A75" s="33"/>
      <c r="B75" s="154"/>
      <c r="C75" s="16"/>
      <c r="D75" s="39"/>
      <c r="E75" s="14"/>
      <c r="F75" s="80"/>
      <c r="G75" s="14"/>
      <c r="H75" s="15"/>
      <c r="I75" s="6"/>
    </row>
    <row r="76" spans="1:27" x14ac:dyDescent="0.25">
      <c r="A76" s="33"/>
      <c r="B76" s="154"/>
      <c r="C76" s="16"/>
      <c r="D76" s="39"/>
      <c r="E76" s="14"/>
      <c r="F76" s="80"/>
      <c r="G76" s="14"/>
      <c r="H76" s="15"/>
      <c r="I76" s="6"/>
    </row>
    <row r="77" spans="1:27" x14ac:dyDescent="0.25">
      <c r="A77" s="33"/>
      <c r="B77" s="154"/>
      <c r="C77" s="16"/>
      <c r="D77" s="39"/>
      <c r="E77" s="14"/>
      <c r="F77" s="80"/>
      <c r="G77" s="14"/>
      <c r="H77" s="15"/>
      <c r="I77" s="6"/>
    </row>
    <row r="78" spans="1:27" x14ac:dyDescent="0.25">
      <c r="A78" s="33"/>
      <c r="B78" s="154"/>
      <c r="C78" s="16"/>
      <c r="D78" s="39"/>
      <c r="E78" s="14"/>
      <c r="F78" s="80"/>
      <c r="G78" s="14"/>
      <c r="H78" s="15"/>
      <c r="I78" s="6"/>
    </row>
    <row r="79" spans="1:27" x14ac:dyDescent="0.25">
      <c r="A79" s="162"/>
      <c r="B79" s="172"/>
      <c r="C79" s="20"/>
      <c r="D79" s="40"/>
      <c r="E79" s="18"/>
      <c r="F79" s="40"/>
      <c r="G79" s="18"/>
      <c r="H79" s="19"/>
      <c r="I79" s="6"/>
    </row>
    <row r="80" spans="1:27" x14ac:dyDescent="0.25">
      <c r="A80" s="22" t="s">
        <v>90</v>
      </c>
      <c r="B80" s="85" t="s">
        <v>156</v>
      </c>
      <c r="C80" s="11"/>
      <c r="D80" s="81"/>
      <c r="E80" s="9"/>
      <c r="F80" s="81"/>
      <c r="G80" s="9"/>
      <c r="H80" s="13"/>
      <c r="I80" s="6"/>
    </row>
    <row r="81" spans="1:9" x14ac:dyDescent="0.25">
      <c r="A81" s="33" t="s">
        <v>86</v>
      </c>
      <c r="B81" s="86" t="s">
        <v>157</v>
      </c>
      <c r="C81" s="16"/>
      <c r="D81" s="39"/>
      <c r="E81" s="14"/>
      <c r="F81" s="80"/>
      <c r="G81" s="14"/>
      <c r="H81" s="15"/>
      <c r="I81" s="6"/>
    </row>
    <row r="82" spans="1:9" x14ac:dyDescent="0.25">
      <c r="A82" s="33" t="s">
        <v>119</v>
      </c>
      <c r="B82" s="86" t="s">
        <v>158</v>
      </c>
      <c r="C82" s="16"/>
      <c r="D82" s="39"/>
      <c r="E82" s="14"/>
      <c r="F82" s="80"/>
      <c r="G82" s="14"/>
      <c r="H82" s="15"/>
      <c r="I82" s="6"/>
    </row>
    <row r="83" spans="1:9" x14ac:dyDescent="0.25">
      <c r="A83" s="33"/>
      <c r="B83" s="86" t="s">
        <v>159</v>
      </c>
      <c r="C83" s="16"/>
      <c r="D83" s="39"/>
      <c r="E83" s="14"/>
      <c r="F83" s="80"/>
      <c r="G83" s="14"/>
      <c r="H83" s="15"/>
      <c r="I83" s="6"/>
    </row>
    <row r="84" spans="1:9" x14ac:dyDescent="0.25">
      <c r="A84" s="33"/>
      <c r="B84" s="86" t="s">
        <v>160</v>
      </c>
      <c r="C84" s="16"/>
      <c r="D84" s="39"/>
      <c r="E84" s="14"/>
      <c r="F84" s="80"/>
      <c r="G84" s="14"/>
      <c r="H84" s="15"/>
      <c r="I84" s="6"/>
    </row>
    <row r="85" spans="1:9" x14ac:dyDescent="0.25">
      <c r="A85" s="33"/>
      <c r="B85" s="86" t="s">
        <v>154</v>
      </c>
      <c r="C85" s="16"/>
      <c r="D85" s="39"/>
      <c r="E85" s="14"/>
      <c r="F85" s="80"/>
      <c r="G85" s="14"/>
      <c r="H85" s="15"/>
      <c r="I85" s="6"/>
    </row>
    <row r="86" spans="1:9" x14ac:dyDescent="0.25">
      <c r="A86" s="33"/>
      <c r="B86" s="86" t="s">
        <v>155</v>
      </c>
      <c r="C86" s="16"/>
      <c r="D86" s="39"/>
      <c r="E86" s="14"/>
      <c r="F86" s="80"/>
      <c r="G86" s="14"/>
      <c r="H86" s="15"/>
      <c r="I86" s="6"/>
    </row>
    <row r="87" spans="1:9" x14ac:dyDescent="0.25">
      <c r="A87" s="33"/>
      <c r="B87" s="86" t="s">
        <v>161</v>
      </c>
      <c r="C87" s="16"/>
      <c r="D87" s="39"/>
      <c r="E87" s="14"/>
      <c r="F87" s="80"/>
      <c r="G87" s="14"/>
      <c r="H87" s="15"/>
      <c r="I87" s="6"/>
    </row>
    <row r="88" spans="1:9" x14ac:dyDescent="0.25">
      <c r="A88" s="162"/>
      <c r="B88" s="173"/>
      <c r="C88" s="20"/>
      <c r="D88" s="40"/>
      <c r="E88" s="18"/>
      <c r="F88" s="40"/>
      <c r="G88" s="18"/>
      <c r="H88" s="19"/>
      <c r="I88" s="6"/>
    </row>
    <row r="89" spans="1:9" x14ac:dyDescent="0.25">
      <c r="A89" s="12" t="s">
        <v>99</v>
      </c>
      <c r="B89" s="38" t="s">
        <v>101</v>
      </c>
      <c r="C89" s="99">
        <f>D89*12*4257.575</f>
        <v>6641.817</v>
      </c>
      <c r="D89" s="23">
        <v>0.13</v>
      </c>
      <c r="E89" s="99">
        <v>2436.92</v>
      </c>
      <c r="F89" s="23">
        <v>0.05</v>
      </c>
      <c r="G89" s="26">
        <f>C89-E89</f>
        <v>4204.8969999999999</v>
      </c>
      <c r="H89" s="13">
        <f>D89-F89</f>
        <v>0.08</v>
      </c>
      <c r="I89" s="167"/>
    </row>
    <row r="90" spans="1:9" x14ac:dyDescent="0.25">
      <c r="A90" s="8" t="s">
        <v>100</v>
      </c>
      <c r="B90" s="154" t="s">
        <v>134</v>
      </c>
      <c r="C90" s="18"/>
      <c r="D90" s="19"/>
      <c r="E90" s="18"/>
      <c r="F90" s="15"/>
      <c r="G90" s="14"/>
      <c r="H90" s="15"/>
      <c r="I90" s="6"/>
    </row>
    <row r="91" spans="1:9" x14ac:dyDescent="0.25">
      <c r="A91" s="12" t="s">
        <v>102</v>
      </c>
      <c r="B91" s="38" t="s">
        <v>92</v>
      </c>
      <c r="C91" s="99">
        <f>D91*12*4257.575</f>
        <v>82767.258000000002</v>
      </c>
      <c r="D91" s="23">
        <v>1.62</v>
      </c>
      <c r="E91" s="99">
        <f>F91*12*4257.575</f>
        <v>82767.258000000002</v>
      </c>
      <c r="F91" s="23">
        <v>1.62</v>
      </c>
      <c r="G91" s="9">
        <f>C91-E91</f>
        <v>0</v>
      </c>
      <c r="H91" s="13">
        <f>D91-F91</f>
        <v>0</v>
      </c>
      <c r="I91" s="174"/>
    </row>
    <row r="92" spans="1:9" x14ac:dyDescent="0.25">
      <c r="A92" s="8" t="s">
        <v>98</v>
      </c>
      <c r="B92" s="37"/>
      <c r="C92" s="18"/>
      <c r="D92" s="19"/>
      <c r="E92" s="18"/>
      <c r="F92" s="15"/>
      <c r="G92" s="14"/>
      <c r="H92" s="15"/>
      <c r="I92" s="6"/>
    </row>
    <row r="93" spans="1:9" x14ac:dyDescent="0.25">
      <c r="A93" s="12" t="s">
        <v>132</v>
      </c>
      <c r="B93" s="38" t="s">
        <v>75</v>
      </c>
      <c r="C93" s="99">
        <f>D93*12*4257.575</f>
        <v>5109.09</v>
      </c>
      <c r="D93" s="30">
        <v>0.1</v>
      </c>
      <c r="E93" s="99">
        <v>263.55</v>
      </c>
      <c r="F93" s="23">
        <v>0.01</v>
      </c>
      <c r="G93" s="26">
        <f>C93-E93</f>
        <v>4845.54</v>
      </c>
      <c r="H93" s="13">
        <f>D93-F93</f>
        <v>9.0000000000000011E-2</v>
      </c>
      <c r="I93" s="167"/>
    </row>
    <row r="94" spans="1:9" x14ac:dyDescent="0.25">
      <c r="A94" s="8" t="s">
        <v>133</v>
      </c>
      <c r="B94" s="154"/>
      <c r="C94" s="18"/>
      <c r="D94" s="40"/>
      <c r="E94" s="18"/>
      <c r="F94" s="15"/>
      <c r="G94" s="14"/>
      <c r="H94" s="15"/>
      <c r="I94" s="167"/>
    </row>
    <row r="95" spans="1:9" x14ac:dyDescent="0.25">
      <c r="A95" s="12" t="s">
        <v>175</v>
      </c>
      <c r="B95" s="38" t="s">
        <v>75</v>
      </c>
      <c r="C95" s="99">
        <f>D95*12*4257.575</f>
        <v>23501.814000000002</v>
      </c>
      <c r="D95" s="103">
        <v>0.46</v>
      </c>
      <c r="E95" s="99">
        <f>F95*12*4257.575</f>
        <v>23501.814000000002</v>
      </c>
      <c r="F95" s="23">
        <v>0.46</v>
      </c>
      <c r="G95" s="9">
        <f>C95-E95</f>
        <v>0</v>
      </c>
      <c r="H95" s="13">
        <f>D95-F95</f>
        <v>0</v>
      </c>
      <c r="I95" s="167"/>
    </row>
    <row r="96" spans="1:9" x14ac:dyDescent="0.25">
      <c r="A96" s="8" t="s">
        <v>114</v>
      </c>
      <c r="B96" s="154"/>
      <c r="C96" s="16"/>
      <c r="D96" s="39"/>
      <c r="E96" s="14"/>
      <c r="F96" s="15"/>
      <c r="G96" s="14"/>
      <c r="H96" s="15"/>
      <c r="I96" s="167"/>
    </row>
    <row r="97" spans="1:9" x14ac:dyDescent="0.25">
      <c r="A97" s="17" t="s">
        <v>179</v>
      </c>
      <c r="B97" s="172"/>
      <c r="C97" s="20"/>
      <c r="D97" s="40"/>
      <c r="E97" s="18"/>
      <c r="F97" s="40"/>
      <c r="G97" s="18"/>
      <c r="H97" s="19"/>
      <c r="I97" s="167"/>
    </row>
    <row r="98" spans="1:9" x14ac:dyDescent="0.25">
      <c r="A98" s="12" t="s">
        <v>176</v>
      </c>
      <c r="B98" s="154" t="s">
        <v>75</v>
      </c>
      <c r="C98" s="99">
        <f>D98*12*4257.575</f>
        <v>47003.628000000004</v>
      </c>
      <c r="D98" s="76">
        <v>0.92</v>
      </c>
      <c r="E98" s="99">
        <f>F98*12*4257.575</f>
        <v>47003.628000000004</v>
      </c>
      <c r="F98" s="76">
        <v>0.92</v>
      </c>
      <c r="G98" s="9">
        <f>C98-E98</f>
        <v>0</v>
      </c>
      <c r="H98" s="13">
        <f>D98-F98</f>
        <v>0</v>
      </c>
      <c r="I98" s="167"/>
    </row>
    <row r="99" spans="1:9" x14ac:dyDescent="0.25">
      <c r="A99" s="8" t="s">
        <v>173</v>
      </c>
      <c r="B99" s="154"/>
      <c r="C99" s="20"/>
      <c r="D99" s="28"/>
      <c r="E99" s="18"/>
      <c r="F99" s="15"/>
      <c r="G99" s="18"/>
      <c r="H99" s="19"/>
      <c r="I99" s="167"/>
    </row>
    <row r="100" spans="1:9" x14ac:dyDescent="0.25">
      <c r="A100" s="12" t="s">
        <v>177</v>
      </c>
      <c r="B100" s="38" t="s">
        <v>75</v>
      </c>
      <c r="C100" s="99">
        <f>D100*12*4257.575</f>
        <v>48025.445999999996</v>
      </c>
      <c r="D100" s="76">
        <v>0.94</v>
      </c>
      <c r="E100" s="99">
        <f>F100*12*4257.575</f>
        <v>48025.445999999996</v>
      </c>
      <c r="F100" s="76">
        <v>0.94</v>
      </c>
      <c r="G100" s="9">
        <f>C100-E100</f>
        <v>0</v>
      </c>
      <c r="H100" s="13">
        <f>D100-F100</f>
        <v>0</v>
      </c>
      <c r="I100" s="167"/>
    </row>
    <row r="101" spans="1:9" x14ac:dyDescent="0.25">
      <c r="A101" s="17" t="s">
        <v>172</v>
      </c>
      <c r="B101" s="172"/>
      <c r="C101" s="20"/>
      <c r="D101" s="28"/>
      <c r="E101" s="27"/>
      <c r="F101" s="28"/>
      <c r="G101" s="18"/>
      <c r="H101" s="19"/>
      <c r="I101" s="167"/>
    </row>
    <row r="102" spans="1:9" x14ac:dyDescent="0.25">
      <c r="A102" s="12" t="s">
        <v>178</v>
      </c>
      <c r="B102" s="38"/>
      <c r="C102" s="99">
        <f>D102*12*4257.575</f>
        <v>183416.33099999998</v>
      </c>
      <c r="D102" s="23">
        <v>3.59</v>
      </c>
      <c r="E102" s="99">
        <f>F102*12*4257.575</f>
        <v>183416.33099999998</v>
      </c>
      <c r="F102" s="23">
        <v>3.59</v>
      </c>
      <c r="G102" s="9">
        <f>C102-E102</f>
        <v>0</v>
      </c>
      <c r="H102" s="13">
        <f>D102-F102</f>
        <v>0</v>
      </c>
      <c r="I102" s="167"/>
    </row>
    <row r="103" spans="1:9" x14ac:dyDescent="0.25">
      <c r="A103" s="8" t="s">
        <v>115</v>
      </c>
      <c r="B103" s="154"/>
      <c r="C103" s="80"/>
      <c r="D103" s="24"/>
      <c r="E103" s="31"/>
      <c r="F103" s="24"/>
      <c r="G103" s="14"/>
      <c r="H103" s="15"/>
      <c r="I103" s="167"/>
    </row>
    <row r="104" spans="1:9" x14ac:dyDescent="0.25">
      <c r="A104" s="12" t="s">
        <v>120</v>
      </c>
      <c r="B104" s="38"/>
      <c r="C104" s="81">
        <f>C19+C29+C44+C48+C51+C62+C89+C91+C93+C95+C102+C98+C100</f>
        <v>1593525.1710000001</v>
      </c>
      <c r="D104" s="23">
        <f>D19+D29+D44+D48+D51+D62+D89+D91+D93+D95+D102+D98+D100</f>
        <v>31.190000000000005</v>
      </c>
      <c r="E104" s="34">
        <f>E19+E29+E44+E48+E51+E62+E89+E91+E93+E95+E102+E98+E100</f>
        <v>1584474.7339999999</v>
      </c>
      <c r="F104" s="90">
        <f>F19+F29+F44+F48+F51+F62+F89+F91+F93+F95+F102+F98+F100</f>
        <v>31.020000000000007</v>
      </c>
      <c r="G104" s="9">
        <f>C104-E104</f>
        <v>9050.4370000001509</v>
      </c>
      <c r="H104" s="13">
        <f>D104-F104</f>
        <v>0.16999999999999815</v>
      </c>
      <c r="I104" s="167"/>
    </row>
    <row r="105" spans="1:9" x14ac:dyDescent="0.25">
      <c r="A105" s="17" t="s">
        <v>121</v>
      </c>
      <c r="B105" s="172"/>
      <c r="C105" s="40"/>
      <c r="D105" s="28"/>
      <c r="E105" s="27"/>
      <c r="F105" s="89"/>
      <c r="G105" s="14"/>
      <c r="H105" s="15"/>
      <c r="I105" s="6"/>
    </row>
    <row r="106" spans="1:9" x14ac:dyDescent="0.25">
      <c r="A106" s="8" t="s">
        <v>116</v>
      </c>
      <c r="B106" s="154"/>
      <c r="C106" s="34">
        <f>C108+C111+C115+C120+C117</f>
        <v>902736.745</v>
      </c>
      <c r="D106" s="23">
        <f>D108+D111+D115+D120+D117</f>
        <v>17.669999999999998</v>
      </c>
      <c r="E106" s="26">
        <f>E108+E111+E115+E120+E117</f>
        <v>751823.95799999998</v>
      </c>
      <c r="F106" s="90">
        <f>F108+F111+F115+F120+F117</f>
        <v>14.719999999999999</v>
      </c>
      <c r="G106" s="26">
        <f>C106-E106</f>
        <v>150912.78700000001</v>
      </c>
      <c r="H106" s="13">
        <f>D106-F106</f>
        <v>2.9499999999999993</v>
      </c>
      <c r="I106" s="6"/>
    </row>
    <row r="107" spans="1:9" x14ac:dyDescent="0.25">
      <c r="A107" s="8"/>
      <c r="B107" s="154"/>
      <c r="C107" s="27"/>
      <c r="D107" s="104"/>
      <c r="E107" s="105"/>
      <c r="F107" s="91"/>
      <c r="G107" s="32"/>
      <c r="H107" s="10"/>
      <c r="I107" s="6"/>
    </row>
    <row r="108" spans="1:9" x14ac:dyDescent="0.25">
      <c r="A108" s="22" t="s">
        <v>117</v>
      </c>
      <c r="B108" s="38" t="s">
        <v>104</v>
      </c>
      <c r="C108" s="99">
        <f>D108*12*4257.575</f>
        <v>226332.68699999998</v>
      </c>
      <c r="D108" s="23">
        <v>4.43</v>
      </c>
      <c r="E108" s="99">
        <v>150015.67000000001</v>
      </c>
      <c r="F108" s="90">
        <v>2.94</v>
      </c>
      <c r="G108" s="26">
        <f>C108-E108</f>
        <v>76317.016999999963</v>
      </c>
      <c r="H108" s="13">
        <f>D108-F108</f>
        <v>1.4899999999999998</v>
      </c>
      <c r="I108" s="174"/>
    </row>
    <row r="109" spans="1:9" x14ac:dyDescent="0.25">
      <c r="A109" s="33" t="s">
        <v>91</v>
      </c>
      <c r="B109" s="154"/>
      <c r="C109" s="79"/>
      <c r="D109" s="24"/>
      <c r="E109" s="14"/>
      <c r="F109" s="92"/>
      <c r="G109" s="14"/>
      <c r="H109" s="15"/>
      <c r="I109" s="174"/>
    </row>
    <row r="110" spans="1:9" x14ac:dyDescent="0.25">
      <c r="A110" s="33" t="s">
        <v>103</v>
      </c>
      <c r="B110" s="154"/>
      <c r="C110" s="106"/>
      <c r="D110" s="28"/>
      <c r="E110" s="18"/>
      <c r="F110" s="92"/>
      <c r="G110" s="14"/>
      <c r="H110" s="15"/>
      <c r="I110" s="6"/>
    </row>
    <row r="111" spans="1:9" x14ac:dyDescent="0.25">
      <c r="A111" s="175" t="s">
        <v>126</v>
      </c>
      <c r="B111" s="38" t="s">
        <v>127</v>
      </c>
      <c r="C111" s="99">
        <f>D111*12*4257.575</f>
        <v>563021.71799999999</v>
      </c>
      <c r="D111" s="29">
        <v>11.02</v>
      </c>
      <c r="E111" s="99">
        <f>F111*12*4257.575</f>
        <v>563021.71799999999</v>
      </c>
      <c r="F111" s="23">
        <v>11.02</v>
      </c>
      <c r="G111" s="26">
        <f>C111-E111</f>
        <v>0</v>
      </c>
      <c r="H111" s="13">
        <f>D111-F111</f>
        <v>0</v>
      </c>
      <c r="I111" s="167"/>
    </row>
    <row r="112" spans="1:9" x14ac:dyDescent="0.25">
      <c r="A112" s="83" t="s">
        <v>148</v>
      </c>
      <c r="B112" s="154" t="s">
        <v>128</v>
      </c>
      <c r="C112" s="82"/>
      <c r="D112" s="24"/>
      <c r="E112" s="21"/>
      <c r="F112" s="24"/>
      <c r="G112" s="32"/>
      <c r="H112" s="10"/>
      <c r="I112" s="167"/>
    </row>
    <row r="113" spans="1:41" x14ac:dyDescent="0.25">
      <c r="A113" s="83" t="s">
        <v>149</v>
      </c>
      <c r="B113" s="154"/>
      <c r="C113" s="82"/>
      <c r="D113" s="24"/>
      <c r="E113" s="21"/>
      <c r="F113" s="24"/>
      <c r="G113" s="32"/>
      <c r="H113" s="10"/>
      <c r="I113" s="167"/>
    </row>
    <row r="114" spans="1:41" x14ac:dyDescent="0.25">
      <c r="A114" s="84" t="s">
        <v>150</v>
      </c>
      <c r="B114" s="172"/>
      <c r="C114" s="77"/>
      <c r="D114" s="24"/>
      <c r="E114" s="14"/>
      <c r="F114" s="24"/>
      <c r="G114" s="14"/>
      <c r="H114" s="15"/>
      <c r="I114" s="6"/>
    </row>
    <row r="115" spans="1:41" x14ac:dyDescent="0.25">
      <c r="A115" s="175" t="s">
        <v>131</v>
      </c>
      <c r="B115" s="154" t="s">
        <v>127</v>
      </c>
      <c r="C115" s="99">
        <v>4602.46</v>
      </c>
      <c r="D115" s="23">
        <v>0.09</v>
      </c>
      <c r="E115" s="99">
        <v>4602.46</v>
      </c>
      <c r="F115" s="90">
        <v>0.09</v>
      </c>
      <c r="G115" s="26">
        <f>C115-E115</f>
        <v>0</v>
      </c>
      <c r="H115" s="13">
        <f>D115-F115</f>
        <v>0</v>
      </c>
      <c r="I115" s="174"/>
    </row>
    <row r="116" spans="1:41" x14ac:dyDescent="0.25">
      <c r="A116" s="176" t="s">
        <v>151</v>
      </c>
      <c r="B116" s="172" t="s">
        <v>128</v>
      </c>
      <c r="C116" s="100"/>
      <c r="D116" s="28"/>
      <c r="E116" s="18"/>
      <c r="F116" s="89"/>
      <c r="G116" s="18"/>
      <c r="H116" s="19"/>
      <c r="I116" s="177"/>
    </row>
    <row r="117" spans="1:41" x14ac:dyDescent="0.25">
      <c r="A117" s="175" t="s">
        <v>135</v>
      </c>
      <c r="B117" s="38" t="s">
        <v>127</v>
      </c>
      <c r="C117" s="99">
        <v>32143.53</v>
      </c>
      <c r="D117" s="23">
        <v>0.63</v>
      </c>
      <c r="E117" s="99">
        <v>26523.53</v>
      </c>
      <c r="F117" s="90">
        <v>0.52</v>
      </c>
      <c r="G117" s="26">
        <f>C117-E117</f>
        <v>5620</v>
      </c>
      <c r="H117" s="13">
        <f>D117-F117</f>
        <v>0.10999999999999999</v>
      </c>
      <c r="I117" s="177"/>
    </row>
    <row r="118" spans="1:41" x14ac:dyDescent="0.25">
      <c r="A118" s="74" t="s">
        <v>136</v>
      </c>
      <c r="B118" s="154" t="s">
        <v>128</v>
      </c>
      <c r="C118" s="82"/>
      <c r="D118" s="29"/>
      <c r="E118" s="21"/>
      <c r="F118" s="91"/>
      <c r="G118" s="32"/>
      <c r="H118" s="10"/>
      <c r="I118" s="177"/>
    </row>
    <row r="119" spans="1:41" x14ac:dyDescent="0.25">
      <c r="A119" s="176" t="s">
        <v>151</v>
      </c>
      <c r="B119" s="172"/>
      <c r="C119" s="100"/>
      <c r="D119" s="28"/>
      <c r="E119" s="18"/>
      <c r="F119" s="89"/>
      <c r="G119" s="18"/>
      <c r="H119" s="19"/>
      <c r="I119" s="177"/>
    </row>
    <row r="120" spans="1:41" x14ac:dyDescent="0.25">
      <c r="A120" s="22" t="s">
        <v>137</v>
      </c>
      <c r="B120" s="38" t="s">
        <v>127</v>
      </c>
      <c r="C120" s="99">
        <f>D120*12*4257.575</f>
        <v>76636.349999999991</v>
      </c>
      <c r="D120" s="29">
        <v>1.5</v>
      </c>
      <c r="E120" s="99">
        <v>7660.58</v>
      </c>
      <c r="F120" s="91">
        <v>0.15</v>
      </c>
      <c r="G120" s="26">
        <f>C120-E120</f>
        <v>68975.76999999999</v>
      </c>
      <c r="H120" s="13">
        <f>D120-F120</f>
        <v>1.35</v>
      </c>
      <c r="I120" s="174"/>
    </row>
    <row r="121" spans="1:41" x14ac:dyDescent="0.25">
      <c r="A121" s="33" t="s">
        <v>129</v>
      </c>
      <c r="B121" s="154" t="s">
        <v>128</v>
      </c>
      <c r="C121" s="77"/>
      <c r="D121" s="24"/>
      <c r="E121" s="14"/>
      <c r="F121" s="92"/>
      <c r="G121" s="14"/>
      <c r="H121" s="15"/>
      <c r="I121" s="6"/>
    </row>
    <row r="122" spans="1:41" x14ac:dyDescent="0.25">
      <c r="A122" s="33" t="s">
        <v>130</v>
      </c>
      <c r="B122" s="172" t="s">
        <v>95</v>
      </c>
      <c r="C122" s="77"/>
      <c r="D122" s="24"/>
      <c r="E122" s="14"/>
      <c r="F122" s="92"/>
      <c r="G122" s="14"/>
      <c r="H122" s="15"/>
      <c r="I122" s="6"/>
    </row>
    <row r="123" spans="1:41" x14ac:dyDescent="0.25">
      <c r="A123" s="12" t="s">
        <v>93</v>
      </c>
      <c r="B123" s="160"/>
      <c r="C123" s="81">
        <f>C104+C106</f>
        <v>2496261.9160000002</v>
      </c>
      <c r="D123" s="23">
        <f>D104+D106</f>
        <v>48.86</v>
      </c>
      <c r="E123" s="34">
        <f>E104+E106</f>
        <v>2336298.6919999998</v>
      </c>
      <c r="F123" s="90">
        <f>F104+F106</f>
        <v>45.740000000000009</v>
      </c>
      <c r="G123" s="26">
        <f>C123-E123</f>
        <v>159963.22400000039</v>
      </c>
      <c r="H123" s="13">
        <f>D123-F123</f>
        <v>3.1199999999999903</v>
      </c>
      <c r="I123" s="6"/>
    </row>
    <row r="124" spans="1:41" ht="15.75" thickBot="1" x14ac:dyDescent="0.3">
      <c r="A124" s="35" t="s">
        <v>122</v>
      </c>
      <c r="B124" s="178"/>
      <c r="C124" s="98"/>
      <c r="D124" s="179"/>
      <c r="E124" s="8"/>
      <c r="F124" s="180"/>
      <c r="G124" s="35"/>
      <c r="H124" s="36"/>
      <c r="I124" s="6"/>
    </row>
    <row r="125" spans="1:41" ht="15" customHeight="1" thickBot="1" x14ac:dyDescent="0.3">
      <c r="A125" s="189" t="s">
        <v>193</v>
      </c>
      <c r="B125" s="190"/>
      <c r="C125" s="184"/>
      <c r="D125" s="108"/>
      <c r="E125" s="118">
        <v>116417.57</v>
      </c>
      <c r="F125" s="108"/>
      <c r="G125" s="186"/>
      <c r="H125" s="108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</row>
    <row r="126" spans="1:41" ht="15.75" thickBot="1" x14ac:dyDescent="0.3">
      <c r="A126" s="191" t="s">
        <v>189</v>
      </c>
      <c r="B126" s="192"/>
      <c r="C126" s="116"/>
      <c r="D126" s="108"/>
      <c r="E126" s="119">
        <f>18400*1.13</f>
        <v>20791.999999999996</v>
      </c>
      <c r="F126" s="108"/>
      <c r="G126" s="186"/>
      <c r="H126" s="109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</row>
    <row r="127" spans="1:41" ht="15.75" thickBot="1" x14ac:dyDescent="0.3">
      <c r="A127" s="191" t="s">
        <v>190</v>
      </c>
      <c r="B127" s="193"/>
      <c r="C127" s="185"/>
      <c r="D127" s="108"/>
      <c r="E127" s="119">
        <v>6829.47</v>
      </c>
      <c r="F127" s="108"/>
      <c r="G127" s="186"/>
      <c r="H127" s="109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</row>
    <row r="128" spans="1:41" x14ac:dyDescent="0.25">
      <c r="A128" s="110" t="s">
        <v>181</v>
      </c>
      <c r="B128" s="112"/>
      <c r="C128" s="126"/>
      <c r="D128" s="112"/>
      <c r="E128" s="181">
        <f>E123+E125+E126+E127</f>
        <v>2480337.7319999998</v>
      </c>
      <c r="F128" s="112"/>
      <c r="G128" s="126"/>
      <c r="H128" s="112"/>
    </row>
    <row r="129" spans="1:41" ht="15.75" thickBot="1" x14ac:dyDescent="0.3">
      <c r="A129" s="114"/>
      <c r="B129" s="113"/>
      <c r="C129" s="132"/>
      <c r="D129" s="182"/>
      <c r="E129" s="183"/>
      <c r="F129" s="182"/>
      <c r="G129" s="143"/>
      <c r="H129" s="113"/>
    </row>
    <row r="130" spans="1:41" ht="15.75" thickBot="1" x14ac:dyDescent="0.3">
      <c r="A130" s="194" t="s">
        <v>187</v>
      </c>
      <c r="B130" s="195"/>
      <c r="C130" s="185"/>
      <c r="D130" s="108"/>
      <c r="E130" s="119">
        <v>16900</v>
      </c>
      <c r="F130" s="108"/>
      <c r="G130" s="186"/>
      <c r="H130" s="109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</row>
    <row r="131" spans="1:41" ht="15.75" thickBot="1" x14ac:dyDescent="0.3">
      <c r="A131" s="187" t="s">
        <v>188</v>
      </c>
      <c r="B131" s="188"/>
      <c r="C131" s="117"/>
      <c r="D131" s="113"/>
      <c r="E131" s="120">
        <v>85863.28</v>
      </c>
      <c r="F131" s="113"/>
      <c r="G131" s="143"/>
      <c r="H131" s="115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</row>
    <row r="132" spans="1:41" x14ac:dyDescent="0.25">
      <c r="A132" s="5"/>
      <c r="B132" s="5"/>
      <c r="C132" s="5"/>
      <c r="D132" s="6"/>
      <c r="E132" s="5"/>
      <c r="F132" s="5"/>
      <c r="G132" s="5"/>
      <c r="H132" s="5"/>
      <c r="I132" s="6"/>
    </row>
    <row r="133" spans="1:41" ht="15.75" x14ac:dyDescent="0.25">
      <c r="A133" s="3" t="s">
        <v>206</v>
      </c>
      <c r="B133" s="3"/>
      <c r="C133" s="3"/>
      <c r="D133" s="6"/>
      <c r="E133" s="3"/>
      <c r="F133" s="3"/>
      <c r="G133" s="3"/>
      <c r="H133" s="3"/>
      <c r="I133" s="6"/>
    </row>
    <row r="134" spans="1:41" ht="15.75" x14ac:dyDescent="0.25">
      <c r="A134" s="3" t="s">
        <v>3</v>
      </c>
      <c r="B134" s="3"/>
      <c r="C134" s="3"/>
      <c r="D134" s="6"/>
      <c r="E134" s="3"/>
      <c r="F134" s="3"/>
      <c r="G134" s="71"/>
      <c r="H134" s="3"/>
      <c r="I134" s="3"/>
    </row>
    <row r="135" spans="1:41" ht="15.75" x14ac:dyDescent="0.25">
      <c r="A135" s="3"/>
      <c r="B135" s="3"/>
      <c r="C135" s="3"/>
      <c r="D135" s="3"/>
      <c r="G135" s="71"/>
      <c r="H135" s="3"/>
      <c r="I135" s="3"/>
    </row>
    <row r="136" spans="1:41" ht="15.75" x14ac:dyDescent="0.25">
      <c r="A136" s="3"/>
      <c r="B136" s="3"/>
      <c r="C136" s="71"/>
      <c r="D136" s="3"/>
      <c r="G136" s="171"/>
      <c r="Y136" s="102"/>
      <c r="Z136" s="102"/>
      <c r="AA136" s="102"/>
    </row>
    <row r="137" spans="1:41" x14ac:dyDescent="0.25">
      <c r="Y137" s="102"/>
      <c r="Z137" s="102"/>
      <c r="AA137" s="102"/>
    </row>
    <row r="138" spans="1:41" x14ac:dyDescent="0.25">
      <c r="G138" s="171"/>
      <c r="Y138" s="102"/>
      <c r="Z138" s="102"/>
      <c r="AA138" s="102"/>
    </row>
    <row r="139" spans="1:41" x14ac:dyDescent="0.25">
      <c r="Y139" s="102"/>
      <c r="Z139" s="102"/>
      <c r="AA139" s="102"/>
    </row>
    <row r="140" spans="1:41" x14ac:dyDescent="0.25">
      <c r="Y140" s="102"/>
      <c r="Z140" s="102"/>
      <c r="AA140" s="102"/>
    </row>
    <row r="141" spans="1:41" x14ac:dyDescent="0.25">
      <c r="Y141" s="102"/>
      <c r="Z141" s="102"/>
      <c r="AA141" s="102"/>
    </row>
    <row r="142" spans="1:41" x14ac:dyDescent="0.25">
      <c r="Y142" s="102"/>
      <c r="Z142" s="102"/>
      <c r="AA142" s="102"/>
    </row>
    <row r="143" spans="1:41" x14ac:dyDescent="0.25">
      <c r="Y143" s="102"/>
      <c r="Z143" s="102"/>
      <c r="AA143" s="102"/>
    </row>
    <row r="144" spans="1:41" x14ac:dyDescent="0.25">
      <c r="Y144" s="102"/>
      <c r="Z144" s="102"/>
      <c r="AA144" s="102"/>
    </row>
    <row r="145" spans="25:27" x14ac:dyDescent="0.25">
      <c r="Y145" s="102"/>
      <c r="Z145" s="102"/>
      <c r="AA145" s="102"/>
    </row>
    <row r="146" spans="25:27" x14ac:dyDescent="0.25">
      <c r="Y146" s="102"/>
      <c r="Z146" s="102"/>
      <c r="AA146" s="102"/>
    </row>
    <row r="147" spans="25:27" x14ac:dyDescent="0.25">
      <c r="Y147" s="102"/>
      <c r="Z147" s="102"/>
      <c r="AA147" s="102"/>
    </row>
    <row r="148" spans="25:27" x14ac:dyDescent="0.25">
      <c r="Y148" s="102"/>
      <c r="Z148" s="102"/>
      <c r="AA148" s="102"/>
    </row>
    <row r="149" spans="25:27" x14ac:dyDescent="0.25">
      <c r="Y149" s="102"/>
      <c r="Z149" s="102"/>
      <c r="AA149" s="102"/>
    </row>
    <row r="150" spans="25:27" x14ac:dyDescent="0.25">
      <c r="Y150" s="102"/>
      <c r="Z150" s="102"/>
      <c r="AA150" s="102"/>
    </row>
    <row r="151" spans="25:27" x14ac:dyDescent="0.25">
      <c r="Y151" s="102"/>
      <c r="Z151" s="102"/>
      <c r="AA151" s="102"/>
    </row>
    <row r="152" spans="25:27" x14ac:dyDescent="0.25">
      <c r="Y152" s="102"/>
      <c r="Z152" s="102"/>
      <c r="AA152" s="102"/>
    </row>
    <row r="153" spans="25:27" x14ac:dyDescent="0.25">
      <c r="Y153" s="102"/>
      <c r="Z153" s="102"/>
      <c r="AA153" s="102"/>
    </row>
    <row r="154" spans="25:27" x14ac:dyDescent="0.25">
      <c r="Y154" s="102"/>
      <c r="Z154" s="102"/>
      <c r="AA154" s="102"/>
    </row>
    <row r="155" spans="25:27" x14ac:dyDescent="0.25">
      <c r="Y155" s="102"/>
      <c r="Z155" s="102"/>
      <c r="AA155" s="102"/>
    </row>
    <row r="156" spans="25:27" x14ac:dyDescent="0.25">
      <c r="Y156" s="102"/>
      <c r="Z156" s="102"/>
      <c r="AA156" s="102"/>
    </row>
    <row r="157" spans="25:27" x14ac:dyDescent="0.25">
      <c r="Y157" s="102"/>
      <c r="Z157" s="102"/>
      <c r="AA157" s="102"/>
    </row>
    <row r="158" spans="25:27" x14ac:dyDescent="0.25">
      <c r="Y158" s="102"/>
      <c r="Z158" s="102"/>
      <c r="AA158" s="102"/>
    </row>
    <row r="159" spans="25:27" x14ac:dyDescent="0.25">
      <c r="Y159" s="102"/>
      <c r="Z159" s="102"/>
      <c r="AA159" s="102"/>
    </row>
    <row r="160" spans="25:27" x14ac:dyDescent="0.25">
      <c r="Y160" s="102"/>
      <c r="Z160" s="102"/>
      <c r="AA160" s="102"/>
    </row>
    <row r="161" spans="25:27" x14ac:dyDescent="0.25">
      <c r="Y161" s="102"/>
      <c r="Z161" s="102"/>
      <c r="AA161" s="102"/>
    </row>
    <row r="162" spans="25:27" x14ac:dyDescent="0.25">
      <c r="Y162" s="102"/>
      <c r="Z162" s="102"/>
      <c r="AA162" s="102"/>
    </row>
    <row r="163" spans="25:27" x14ac:dyDescent="0.25">
      <c r="Y163" s="102"/>
      <c r="Z163" s="102"/>
      <c r="AA163" s="102"/>
    </row>
    <row r="164" spans="25:27" x14ac:dyDescent="0.25">
      <c r="Y164" s="102"/>
      <c r="Z164" s="102"/>
      <c r="AA164" s="102"/>
    </row>
    <row r="165" spans="25:27" x14ac:dyDescent="0.25">
      <c r="Y165" s="102"/>
      <c r="Z165" s="102"/>
      <c r="AA165" s="102"/>
    </row>
    <row r="166" spans="25:27" x14ac:dyDescent="0.25">
      <c r="Y166" s="102"/>
      <c r="Z166" s="102"/>
      <c r="AA166" s="102"/>
    </row>
    <row r="167" spans="25:27" x14ac:dyDescent="0.25">
      <c r="Y167" s="102"/>
      <c r="Z167" s="102"/>
      <c r="AA167" s="102"/>
    </row>
    <row r="168" spans="25:27" x14ac:dyDescent="0.25">
      <c r="Y168" s="102"/>
      <c r="Z168" s="102"/>
      <c r="AA168" s="102"/>
    </row>
    <row r="169" spans="25:27" x14ac:dyDescent="0.25">
      <c r="Y169" s="102"/>
      <c r="Z169" s="102"/>
      <c r="AA169" s="102"/>
    </row>
    <row r="170" spans="25:27" x14ac:dyDescent="0.25">
      <c r="Y170" s="102"/>
      <c r="Z170" s="102"/>
      <c r="AA170" s="102"/>
    </row>
    <row r="171" spans="25:27" x14ac:dyDescent="0.25">
      <c r="Y171" s="102"/>
      <c r="Z171" s="102"/>
      <c r="AA171" s="102"/>
    </row>
    <row r="172" spans="25:27" x14ac:dyDescent="0.25">
      <c r="Y172" s="102"/>
      <c r="Z172" s="102"/>
      <c r="AA172" s="102"/>
    </row>
    <row r="173" spans="25:27" x14ac:dyDescent="0.25">
      <c r="Y173" s="102"/>
      <c r="Z173" s="102"/>
      <c r="AA173" s="102"/>
    </row>
    <row r="174" spans="25:27" x14ac:dyDescent="0.25">
      <c r="Y174" s="102"/>
      <c r="Z174" s="102"/>
      <c r="AA174" s="102"/>
    </row>
    <row r="175" spans="25:27" x14ac:dyDescent="0.25">
      <c r="Y175" s="102"/>
      <c r="Z175" s="102"/>
      <c r="AA175" s="102"/>
    </row>
    <row r="176" spans="25:27" x14ac:dyDescent="0.25">
      <c r="Y176" s="102"/>
      <c r="Z176" s="102"/>
      <c r="AA176" s="102"/>
    </row>
    <row r="177" spans="25:27" x14ac:dyDescent="0.25">
      <c r="Y177" s="102"/>
      <c r="Z177" s="102"/>
      <c r="AA177" s="102"/>
    </row>
    <row r="178" spans="25:27" x14ac:dyDescent="0.25">
      <c r="Y178" s="102"/>
      <c r="Z178" s="102"/>
      <c r="AA178" s="102"/>
    </row>
    <row r="179" spans="25:27" x14ac:dyDescent="0.25">
      <c r="Y179" s="102"/>
      <c r="Z179" s="102"/>
      <c r="AA179" s="102"/>
    </row>
    <row r="180" spans="25:27" x14ac:dyDescent="0.25">
      <c r="Y180" s="102"/>
      <c r="Z180" s="102"/>
      <c r="AA180" s="102"/>
    </row>
    <row r="181" spans="25:27" x14ac:dyDescent="0.25">
      <c r="Y181" s="102"/>
      <c r="Z181" s="102"/>
      <c r="AA181" s="102"/>
    </row>
    <row r="182" spans="25:27" x14ac:dyDescent="0.25">
      <c r="Y182" s="102"/>
      <c r="Z182" s="102"/>
      <c r="AA182" s="102"/>
    </row>
    <row r="183" spans="25:27" x14ac:dyDescent="0.25">
      <c r="Y183" s="102"/>
      <c r="Z183" s="102"/>
      <c r="AA183" s="102"/>
    </row>
    <row r="184" spans="25:27" x14ac:dyDescent="0.25">
      <c r="Y184" s="102"/>
      <c r="Z184" s="102"/>
      <c r="AA184" s="102"/>
    </row>
    <row r="185" spans="25:27" x14ac:dyDescent="0.25">
      <c r="Y185" s="102"/>
      <c r="Z185" s="102"/>
      <c r="AA185" s="102"/>
    </row>
    <row r="186" spans="25:27" x14ac:dyDescent="0.25">
      <c r="Y186" s="102"/>
      <c r="Z186" s="102"/>
      <c r="AA186" s="102"/>
    </row>
    <row r="187" spans="25:27" x14ac:dyDescent="0.25">
      <c r="Y187" s="102"/>
      <c r="Z187" s="102"/>
      <c r="AA187" s="102"/>
    </row>
    <row r="188" spans="25:27" x14ac:dyDescent="0.25">
      <c r="Y188" s="102"/>
      <c r="Z188" s="102"/>
      <c r="AA188" s="102"/>
    </row>
    <row r="189" spans="25:27" x14ac:dyDescent="0.25">
      <c r="Y189" s="102"/>
      <c r="Z189" s="102"/>
      <c r="AA189" s="102"/>
    </row>
    <row r="190" spans="25:27" x14ac:dyDescent="0.25">
      <c r="Y190" s="102"/>
      <c r="Z190" s="102"/>
      <c r="AA190" s="102"/>
    </row>
    <row r="191" spans="25:27" x14ac:dyDescent="0.25">
      <c r="Y191" s="102"/>
      <c r="Z191" s="102"/>
      <c r="AA191" s="102"/>
    </row>
    <row r="192" spans="25:27" x14ac:dyDescent="0.25">
      <c r="Y192" s="102"/>
      <c r="Z192" s="102"/>
      <c r="AA192" s="102"/>
    </row>
    <row r="193" spans="25:27" x14ac:dyDescent="0.25">
      <c r="Y193" s="102"/>
      <c r="Z193" s="102"/>
      <c r="AA193" s="102"/>
    </row>
    <row r="194" spans="25:27" x14ac:dyDescent="0.25">
      <c r="Y194" s="102"/>
      <c r="Z194" s="102"/>
      <c r="AA194" s="102"/>
    </row>
    <row r="195" spans="25:27" x14ac:dyDescent="0.25">
      <c r="Y195" s="102"/>
      <c r="Z195" s="102"/>
      <c r="AA195" s="102"/>
    </row>
    <row r="196" spans="25:27" x14ac:dyDescent="0.25">
      <c r="Y196" s="102"/>
      <c r="Z196" s="102"/>
      <c r="AA196" s="102"/>
    </row>
    <row r="197" spans="25:27" x14ac:dyDescent="0.25">
      <c r="Y197" s="102"/>
      <c r="Z197" s="102"/>
      <c r="AA197" s="102"/>
    </row>
    <row r="198" spans="25:27" x14ac:dyDescent="0.25">
      <c r="Y198" s="102"/>
      <c r="Z198" s="102"/>
      <c r="AA198" s="102"/>
    </row>
    <row r="199" spans="25:27" x14ac:dyDescent="0.25">
      <c r="Y199" s="102"/>
      <c r="Z199" s="102"/>
      <c r="AA199" s="102"/>
    </row>
    <row r="200" spans="25:27" x14ac:dyDescent="0.25">
      <c r="Y200" s="102"/>
      <c r="Z200" s="102"/>
      <c r="AA200" s="102"/>
    </row>
    <row r="201" spans="25:27" x14ac:dyDescent="0.25">
      <c r="Y201" s="102"/>
      <c r="Z201" s="102"/>
      <c r="AA201" s="102"/>
    </row>
    <row r="202" spans="25:27" x14ac:dyDescent="0.25">
      <c r="Y202" s="102"/>
      <c r="Z202" s="102"/>
      <c r="AA202" s="102"/>
    </row>
    <row r="203" spans="25:27" x14ac:dyDescent="0.25">
      <c r="Y203" s="102"/>
      <c r="Z203" s="102"/>
      <c r="AA203" s="102"/>
    </row>
    <row r="204" spans="25:27" x14ac:dyDescent="0.25">
      <c r="Y204" s="102"/>
      <c r="Z204" s="102"/>
      <c r="AA204" s="102"/>
    </row>
    <row r="205" spans="25:27" x14ac:dyDescent="0.25">
      <c r="Y205" s="102"/>
      <c r="Z205" s="102"/>
      <c r="AA205" s="102"/>
    </row>
    <row r="206" spans="25:27" x14ac:dyDescent="0.25">
      <c r="Y206" s="102"/>
      <c r="Z206" s="102"/>
      <c r="AA206" s="102"/>
    </row>
    <row r="207" spans="25:27" x14ac:dyDescent="0.25">
      <c r="Y207" s="102"/>
      <c r="Z207" s="102"/>
      <c r="AA207" s="102"/>
    </row>
    <row r="208" spans="25:27" x14ac:dyDescent="0.25">
      <c r="Y208" s="102"/>
      <c r="Z208" s="102"/>
      <c r="AA208" s="102"/>
    </row>
    <row r="209" spans="25:27" x14ac:dyDescent="0.25">
      <c r="Y209" s="102"/>
      <c r="Z209" s="102"/>
      <c r="AA209" s="102"/>
    </row>
    <row r="210" spans="25:27" x14ac:dyDescent="0.25">
      <c r="Y210" s="102"/>
      <c r="Z210" s="102"/>
      <c r="AA210" s="102"/>
    </row>
    <row r="211" spans="25:27" x14ac:dyDescent="0.25">
      <c r="Y211" s="102"/>
      <c r="Z211" s="102"/>
      <c r="AA211" s="102"/>
    </row>
    <row r="212" spans="25:27" x14ac:dyDescent="0.25">
      <c r="Y212" s="102"/>
      <c r="Z212" s="102"/>
      <c r="AA212" s="102"/>
    </row>
    <row r="213" spans="25:27" x14ac:dyDescent="0.25">
      <c r="Y213" s="102"/>
      <c r="Z213" s="102"/>
      <c r="AA213" s="102"/>
    </row>
    <row r="214" spans="25:27" x14ac:dyDescent="0.25">
      <c r="Y214" s="102"/>
      <c r="Z214" s="102"/>
      <c r="AA214" s="102"/>
    </row>
    <row r="215" spans="25:27" x14ac:dyDescent="0.25">
      <c r="Y215" s="102"/>
      <c r="Z215" s="102"/>
      <c r="AA215" s="102"/>
    </row>
    <row r="216" spans="25:27" x14ac:dyDescent="0.25">
      <c r="Y216" s="102"/>
      <c r="Z216" s="102"/>
      <c r="AA216" s="102"/>
    </row>
    <row r="217" spans="25:27" x14ac:dyDescent="0.25">
      <c r="Y217" s="102"/>
      <c r="Z217" s="102"/>
      <c r="AA217" s="102"/>
    </row>
    <row r="218" spans="25:27" x14ac:dyDescent="0.25">
      <c r="Y218" s="102"/>
      <c r="Z218" s="102"/>
      <c r="AA218" s="102"/>
    </row>
    <row r="219" spans="25:27" x14ac:dyDescent="0.25">
      <c r="Y219" s="102"/>
      <c r="Z219" s="102"/>
      <c r="AA219" s="102"/>
    </row>
    <row r="220" spans="25:27" x14ac:dyDescent="0.25">
      <c r="Y220" s="102"/>
      <c r="Z220" s="102"/>
      <c r="AA220" s="102"/>
    </row>
    <row r="221" spans="25:27" x14ac:dyDescent="0.25">
      <c r="Y221" s="102"/>
      <c r="Z221" s="102"/>
      <c r="AA221" s="102"/>
    </row>
    <row r="222" spans="25:27" x14ac:dyDescent="0.25">
      <c r="Y222" s="102"/>
      <c r="Z222" s="102"/>
      <c r="AA222" s="102"/>
    </row>
    <row r="223" spans="25:27" x14ac:dyDescent="0.25">
      <c r="Y223" s="102"/>
      <c r="Z223" s="102"/>
      <c r="AA223" s="102"/>
    </row>
    <row r="224" spans="25:27" x14ac:dyDescent="0.25">
      <c r="Y224" s="102"/>
      <c r="Z224" s="102"/>
      <c r="AA224" s="102"/>
    </row>
    <row r="225" spans="25:27" x14ac:dyDescent="0.25">
      <c r="Y225" s="102"/>
      <c r="Z225" s="102"/>
      <c r="AA225" s="102"/>
    </row>
    <row r="226" spans="25:27" x14ac:dyDescent="0.25">
      <c r="Y226" s="102"/>
      <c r="Z226" s="102"/>
      <c r="AA226" s="102"/>
    </row>
    <row r="227" spans="25:27" x14ac:dyDescent="0.25">
      <c r="Y227" s="102"/>
      <c r="Z227" s="102"/>
      <c r="AA227" s="102"/>
    </row>
    <row r="228" spans="25:27" x14ac:dyDescent="0.25">
      <c r="Y228" s="102"/>
      <c r="Z228" s="102"/>
      <c r="AA228" s="102"/>
    </row>
    <row r="229" spans="25:27" x14ac:dyDescent="0.25">
      <c r="Y229" s="102"/>
      <c r="Z229" s="102"/>
      <c r="AA229" s="102"/>
    </row>
    <row r="230" spans="25:27" x14ac:dyDescent="0.25">
      <c r="Y230" s="102"/>
      <c r="Z230" s="102"/>
      <c r="AA230" s="102"/>
    </row>
    <row r="231" spans="25:27" x14ac:dyDescent="0.25">
      <c r="Y231" s="102"/>
      <c r="Z231" s="102"/>
      <c r="AA231" s="102"/>
    </row>
    <row r="232" spans="25:27" x14ac:dyDescent="0.25">
      <c r="Y232" s="102"/>
      <c r="Z232" s="102"/>
      <c r="AA232" s="102"/>
    </row>
    <row r="233" spans="25:27" x14ac:dyDescent="0.25">
      <c r="Y233" s="102"/>
      <c r="Z233" s="102"/>
      <c r="AA233" s="102"/>
    </row>
    <row r="234" spans="25:27" x14ac:dyDescent="0.25">
      <c r="Y234" s="102"/>
      <c r="Z234" s="102"/>
      <c r="AA234" s="102"/>
    </row>
    <row r="235" spans="25:27" x14ac:dyDescent="0.25">
      <c r="Y235" s="102"/>
      <c r="Z235" s="102"/>
      <c r="AA235" s="102"/>
    </row>
    <row r="236" spans="25:27" x14ac:dyDescent="0.25">
      <c r="Y236" s="102"/>
      <c r="Z236" s="102"/>
      <c r="AA236" s="102"/>
    </row>
    <row r="237" spans="25:27" x14ac:dyDescent="0.25">
      <c r="Y237" s="102"/>
      <c r="Z237" s="102"/>
      <c r="AA237" s="102"/>
    </row>
    <row r="238" spans="25:27" x14ac:dyDescent="0.25">
      <c r="Y238" s="102"/>
      <c r="Z238" s="102"/>
      <c r="AA238" s="102"/>
    </row>
    <row r="239" spans="25:27" x14ac:dyDescent="0.25">
      <c r="Y239" s="102"/>
      <c r="Z239" s="102"/>
      <c r="AA239" s="102"/>
    </row>
    <row r="240" spans="25:27" x14ac:dyDescent="0.25">
      <c r="Y240" s="102"/>
      <c r="Z240" s="102"/>
      <c r="AA240" s="102"/>
    </row>
    <row r="241" spans="25:27" x14ac:dyDescent="0.25">
      <c r="Y241" s="102"/>
      <c r="Z241" s="102"/>
      <c r="AA241" s="102"/>
    </row>
    <row r="242" spans="25:27" x14ac:dyDescent="0.25">
      <c r="Y242" s="102"/>
      <c r="Z242" s="102"/>
      <c r="AA242" s="102"/>
    </row>
    <row r="243" spans="25:27" x14ac:dyDescent="0.25">
      <c r="Y243" s="102"/>
      <c r="Z243" s="102"/>
      <c r="AA243" s="102"/>
    </row>
    <row r="244" spans="25:27" x14ac:dyDescent="0.25">
      <c r="Y244" s="102"/>
      <c r="Z244" s="102"/>
      <c r="AA244" s="102"/>
    </row>
    <row r="245" spans="25:27" x14ac:dyDescent="0.25">
      <c r="Y245" s="102"/>
      <c r="Z245" s="102"/>
      <c r="AA245" s="102"/>
    </row>
    <row r="246" spans="25:27" x14ac:dyDescent="0.25">
      <c r="Y246" s="102"/>
      <c r="Z246" s="102"/>
      <c r="AA246" s="102"/>
    </row>
    <row r="247" spans="25:27" x14ac:dyDescent="0.25">
      <c r="Y247" s="102"/>
      <c r="Z247" s="102"/>
      <c r="AA247" s="102"/>
    </row>
    <row r="248" spans="25:27" x14ac:dyDescent="0.25">
      <c r="Y248" s="102"/>
      <c r="Z248" s="102"/>
      <c r="AA248" s="102"/>
    </row>
    <row r="249" spans="25:27" x14ac:dyDescent="0.25">
      <c r="Y249" s="102"/>
      <c r="Z249" s="102"/>
      <c r="AA249" s="102"/>
    </row>
    <row r="250" spans="25:27" x14ac:dyDescent="0.25">
      <c r="Y250" s="102"/>
      <c r="Z250" s="102"/>
      <c r="AA250" s="102"/>
    </row>
    <row r="251" spans="25:27" x14ac:dyDescent="0.25">
      <c r="Y251" s="102"/>
      <c r="Z251" s="102"/>
      <c r="AA251" s="102"/>
    </row>
    <row r="252" spans="25:27" x14ac:dyDescent="0.25">
      <c r="Y252" s="102"/>
      <c r="Z252" s="102"/>
      <c r="AA252" s="102"/>
    </row>
    <row r="253" spans="25:27" x14ac:dyDescent="0.25">
      <c r="Y253" s="102"/>
      <c r="Z253" s="102"/>
      <c r="AA253" s="102"/>
    </row>
    <row r="254" spans="25:27" x14ac:dyDescent="0.25">
      <c r="Y254" s="102"/>
      <c r="Z254" s="102"/>
      <c r="AA254" s="102"/>
    </row>
    <row r="255" spans="25:27" x14ac:dyDescent="0.25">
      <c r="Y255" s="102"/>
      <c r="Z255" s="102"/>
      <c r="AA255" s="102"/>
    </row>
    <row r="256" spans="25:27" x14ac:dyDescent="0.25">
      <c r="Y256" s="102"/>
      <c r="Z256" s="102"/>
      <c r="AA256" s="102"/>
    </row>
    <row r="257" spans="25:27" x14ac:dyDescent="0.25">
      <c r="Y257" s="102"/>
      <c r="Z257" s="102"/>
      <c r="AA257" s="102"/>
    </row>
    <row r="258" spans="25:27" x14ac:dyDescent="0.25">
      <c r="Y258" s="102"/>
      <c r="Z258" s="102"/>
      <c r="AA258" s="102"/>
    </row>
    <row r="259" spans="25:27" x14ac:dyDescent="0.25">
      <c r="Y259" s="102"/>
      <c r="Z259" s="102"/>
      <c r="AA259" s="102"/>
    </row>
    <row r="260" spans="25:27" x14ac:dyDescent="0.25">
      <c r="Y260" s="102"/>
      <c r="Z260" s="102"/>
      <c r="AA260" s="102"/>
    </row>
    <row r="261" spans="25:27" x14ac:dyDescent="0.25">
      <c r="Y261" s="102"/>
      <c r="Z261" s="102"/>
      <c r="AA261" s="102"/>
    </row>
    <row r="262" spans="25:27" x14ac:dyDescent="0.25">
      <c r="Y262" s="102"/>
      <c r="Z262" s="102"/>
      <c r="AA262" s="102"/>
    </row>
    <row r="263" spans="25:27" x14ac:dyDescent="0.25">
      <c r="Y263" s="102"/>
      <c r="Z263" s="102"/>
      <c r="AA263" s="102"/>
    </row>
    <row r="264" spans="25:27" x14ac:dyDescent="0.25">
      <c r="Y264" s="102"/>
      <c r="Z264" s="102"/>
      <c r="AA264" s="102"/>
    </row>
    <row r="265" spans="25:27" x14ac:dyDescent="0.25">
      <c r="Y265" s="102"/>
      <c r="Z265" s="102"/>
      <c r="AA265" s="102"/>
    </row>
    <row r="266" spans="25:27" x14ac:dyDescent="0.25">
      <c r="Y266" s="102"/>
      <c r="Z266" s="102"/>
      <c r="AA266" s="102"/>
    </row>
    <row r="267" spans="25:27" x14ac:dyDescent="0.25">
      <c r="Y267" s="102"/>
      <c r="Z267" s="102"/>
      <c r="AA267" s="102"/>
    </row>
    <row r="268" spans="25:27" x14ac:dyDescent="0.25">
      <c r="Y268" s="102"/>
      <c r="Z268" s="102"/>
      <c r="AA268" s="102"/>
    </row>
    <row r="269" spans="25:27" x14ac:dyDescent="0.25">
      <c r="Y269" s="102"/>
      <c r="Z269" s="102"/>
      <c r="AA269" s="102"/>
    </row>
    <row r="270" spans="25:27" x14ac:dyDescent="0.25">
      <c r="Y270" s="102"/>
      <c r="Z270" s="102"/>
      <c r="AA270" s="102"/>
    </row>
    <row r="271" spans="25:27" x14ac:dyDescent="0.25">
      <c r="Y271" s="102"/>
      <c r="Z271" s="102"/>
      <c r="AA271" s="102"/>
    </row>
    <row r="272" spans="25:27" x14ac:dyDescent="0.25">
      <c r="Y272" s="102"/>
      <c r="Z272" s="102"/>
      <c r="AA272" s="102"/>
    </row>
    <row r="273" spans="25:27" x14ac:dyDescent="0.25">
      <c r="Y273" s="102"/>
      <c r="Z273" s="102"/>
      <c r="AA273" s="102"/>
    </row>
    <row r="274" spans="25:27" x14ac:dyDescent="0.25">
      <c r="Y274" s="102"/>
      <c r="Z274" s="102"/>
      <c r="AA274" s="102"/>
    </row>
    <row r="275" spans="25:27" x14ac:dyDescent="0.25">
      <c r="Y275" s="102"/>
      <c r="Z275" s="102"/>
      <c r="AA275" s="102"/>
    </row>
    <row r="276" spans="25:27" x14ac:dyDescent="0.25">
      <c r="Y276" s="102"/>
      <c r="Z276" s="102"/>
      <c r="AA276" s="102"/>
    </row>
    <row r="277" spans="25:27" x14ac:dyDescent="0.25">
      <c r="Y277" s="102"/>
      <c r="Z277" s="102"/>
      <c r="AA277" s="102"/>
    </row>
    <row r="278" spans="25:27" x14ac:dyDescent="0.25">
      <c r="Y278" s="102"/>
      <c r="Z278" s="102"/>
      <c r="AA278" s="102"/>
    </row>
    <row r="279" spans="25:27" x14ac:dyDescent="0.25">
      <c r="Y279" s="102"/>
      <c r="Z279" s="102"/>
      <c r="AA279" s="102"/>
    </row>
    <row r="280" spans="25:27" x14ac:dyDescent="0.25">
      <c r="Y280" s="102"/>
      <c r="Z280" s="102"/>
      <c r="AA280" s="102"/>
    </row>
    <row r="281" spans="25:27" x14ac:dyDescent="0.25">
      <c r="Y281" s="102"/>
      <c r="Z281" s="102"/>
      <c r="AA281" s="102"/>
    </row>
    <row r="282" spans="25:27" x14ac:dyDescent="0.25">
      <c r="Y282" s="102"/>
      <c r="Z282" s="102"/>
      <c r="AA282" s="102"/>
    </row>
    <row r="283" spans="25:27" x14ac:dyDescent="0.25">
      <c r="Y283" s="102"/>
      <c r="Z283" s="102"/>
      <c r="AA283" s="102"/>
    </row>
    <row r="284" spans="25:27" x14ac:dyDescent="0.25">
      <c r="Y284" s="102"/>
      <c r="Z284" s="102"/>
      <c r="AA284" s="102"/>
    </row>
    <row r="285" spans="25:27" x14ac:dyDescent="0.25">
      <c r="Y285" s="102"/>
      <c r="Z285" s="102"/>
      <c r="AA285" s="102"/>
    </row>
    <row r="286" spans="25:27" x14ac:dyDescent="0.25">
      <c r="Y286" s="102"/>
      <c r="Z286" s="102"/>
      <c r="AA286" s="102"/>
    </row>
    <row r="287" spans="25:27" x14ac:dyDescent="0.25">
      <c r="Y287" s="102"/>
      <c r="Z287" s="102"/>
      <c r="AA287" s="102"/>
    </row>
    <row r="288" spans="25:27" x14ac:dyDescent="0.25">
      <c r="Y288" s="102"/>
      <c r="Z288" s="102"/>
      <c r="AA288" s="102"/>
    </row>
    <row r="289" spans="25:27" x14ac:dyDescent="0.25">
      <c r="Y289" s="102"/>
      <c r="Z289" s="102"/>
      <c r="AA289" s="102"/>
    </row>
    <row r="290" spans="25:27" x14ac:dyDescent="0.25">
      <c r="Y290" s="102"/>
      <c r="Z290" s="102"/>
      <c r="AA290" s="102"/>
    </row>
    <row r="291" spans="25:27" x14ac:dyDescent="0.25">
      <c r="Y291" s="102"/>
      <c r="Z291" s="102"/>
      <c r="AA291" s="102"/>
    </row>
    <row r="292" spans="25:27" x14ac:dyDescent="0.25">
      <c r="Y292" s="102"/>
      <c r="Z292" s="102"/>
      <c r="AA292" s="102"/>
    </row>
    <row r="293" spans="25:27" x14ac:dyDescent="0.25">
      <c r="Y293" s="102"/>
      <c r="Z293" s="102"/>
      <c r="AA293" s="102"/>
    </row>
    <row r="294" spans="25:27" x14ac:dyDescent="0.25">
      <c r="Y294" s="102"/>
      <c r="Z294" s="102"/>
      <c r="AA294" s="102"/>
    </row>
    <row r="295" spans="25:27" x14ac:dyDescent="0.25">
      <c r="Y295" s="102"/>
      <c r="Z295" s="102"/>
      <c r="AA295" s="102"/>
    </row>
    <row r="296" spans="25:27" x14ac:dyDescent="0.25">
      <c r="Y296" s="102"/>
      <c r="Z296" s="102"/>
      <c r="AA296" s="102"/>
    </row>
    <row r="297" spans="25:27" x14ac:dyDescent="0.25">
      <c r="Y297" s="102"/>
      <c r="Z297" s="102"/>
      <c r="AA297" s="102"/>
    </row>
    <row r="298" spans="25:27" x14ac:dyDescent="0.25">
      <c r="Y298" s="102"/>
      <c r="Z298" s="102"/>
      <c r="AA298" s="102"/>
    </row>
    <row r="299" spans="25:27" x14ac:dyDescent="0.25">
      <c r="Y299" s="102"/>
      <c r="Z299" s="102"/>
      <c r="AA299" s="102"/>
    </row>
    <row r="300" spans="25:27" x14ac:dyDescent="0.25">
      <c r="Y300" s="102"/>
      <c r="Z300" s="102"/>
      <c r="AA300" s="102"/>
    </row>
    <row r="301" spans="25:27" x14ac:dyDescent="0.25">
      <c r="Y301" s="102"/>
      <c r="Z301" s="102"/>
      <c r="AA301" s="102"/>
    </row>
    <row r="302" spans="25:27" x14ac:dyDescent="0.25">
      <c r="Y302" s="102"/>
      <c r="Z302" s="102"/>
      <c r="AA302" s="102"/>
    </row>
    <row r="303" spans="25:27" x14ac:dyDescent="0.25">
      <c r="Y303" s="102"/>
      <c r="Z303" s="102"/>
      <c r="AA303" s="102"/>
    </row>
    <row r="304" spans="25:27" x14ac:dyDescent="0.25">
      <c r="Y304" s="102"/>
      <c r="Z304" s="102"/>
      <c r="AA304" s="102"/>
    </row>
    <row r="305" spans="25:27" x14ac:dyDescent="0.25">
      <c r="Y305" s="102"/>
      <c r="Z305" s="102"/>
      <c r="AA305" s="102"/>
    </row>
    <row r="306" spans="25:27" x14ac:dyDescent="0.25">
      <c r="Y306" s="102"/>
      <c r="Z306" s="102"/>
      <c r="AA306" s="102"/>
    </row>
    <row r="307" spans="25:27" x14ac:dyDescent="0.25">
      <c r="Y307" s="102"/>
      <c r="Z307" s="102"/>
      <c r="AA307" s="102"/>
    </row>
    <row r="308" spans="25:27" x14ac:dyDescent="0.25">
      <c r="Y308" s="102"/>
      <c r="Z308" s="102"/>
      <c r="AA308" s="102"/>
    </row>
    <row r="309" spans="25:27" x14ac:dyDescent="0.25">
      <c r="Y309" s="102"/>
      <c r="Z309" s="102"/>
      <c r="AA309" s="102"/>
    </row>
    <row r="310" spans="25:27" x14ac:dyDescent="0.25">
      <c r="Y310" s="102"/>
      <c r="Z310" s="102"/>
      <c r="AA310" s="102"/>
    </row>
    <row r="311" spans="25:27" x14ac:dyDescent="0.25">
      <c r="Y311" s="102"/>
      <c r="Z311" s="102"/>
      <c r="AA311" s="102"/>
    </row>
    <row r="312" spans="25:27" x14ac:dyDescent="0.25">
      <c r="Y312" s="102"/>
      <c r="Z312" s="102"/>
      <c r="AA312" s="102"/>
    </row>
    <row r="313" spans="25:27" x14ac:dyDescent="0.25">
      <c r="Y313" s="102"/>
      <c r="Z313" s="102"/>
      <c r="AA313" s="102"/>
    </row>
    <row r="314" spans="25:27" x14ac:dyDescent="0.25">
      <c r="Y314" s="102"/>
      <c r="Z314" s="102"/>
      <c r="AA314" s="102"/>
    </row>
    <row r="315" spans="25:27" x14ac:dyDescent="0.25">
      <c r="Y315" s="102"/>
      <c r="Z315" s="102"/>
      <c r="AA315" s="102"/>
    </row>
    <row r="316" spans="25:27" x14ac:dyDescent="0.25">
      <c r="Y316" s="102"/>
      <c r="Z316" s="102"/>
      <c r="AA316" s="102"/>
    </row>
    <row r="317" spans="25:27" x14ac:dyDescent="0.25">
      <c r="Y317" s="102"/>
      <c r="Z317" s="102"/>
      <c r="AA317" s="102"/>
    </row>
    <row r="318" spans="25:27" x14ac:dyDescent="0.25">
      <c r="Y318" s="102"/>
      <c r="Z318" s="102"/>
      <c r="AA318" s="102"/>
    </row>
    <row r="319" spans="25:27" x14ac:dyDescent="0.25">
      <c r="Y319" s="102"/>
      <c r="Z319" s="102"/>
      <c r="AA319" s="102"/>
    </row>
    <row r="320" spans="25:27" x14ac:dyDescent="0.25">
      <c r="Y320" s="102"/>
      <c r="Z320" s="102"/>
      <c r="AA320" s="102"/>
    </row>
    <row r="321" spans="25:27" x14ac:dyDescent="0.25">
      <c r="Y321" s="102"/>
      <c r="Z321" s="102"/>
      <c r="AA321" s="102"/>
    </row>
    <row r="322" spans="25:27" x14ac:dyDescent="0.25">
      <c r="Y322" s="102"/>
      <c r="Z322" s="102"/>
      <c r="AA322" s="102"/>
    </row>
    <row r="323" spans="25:27" x14ac:dyDescent="0.25">
      <c r="Y323" s="102"/>
      <c r="Z323" s="102"/>
      <c r="AA323" s="102"/>
    </row>
    <row r="324" spans="25:27" x14ac:dyDescent="0.25">
      <c r="Y324" s="102"/>
      <c r="Z324" s="102"/>
      <c r="AA324" s="102"/>
    </row>
    <row r="325" spans="25:27" x14ac:dyDescent="0.25">
      <c r="Y325" s="102"/>
      <c r="Z325" s="102"/>
      <c r="AA325" s="102"/>
    </row>
    <row r="326" spans="25:27" x14ac:dyDescent="0.25">
      <c r="Y326" s="102"/>
      <c r="Z326" s="102"/>
      <c r="AA326" s="102"/>
    </row>
    <row r="327" spans="25:27" x14ac:dyDescent="0.25">
      <c r="Y327" s="102"/>
      <c r="Z327" s="102"/>
      <c r="AA327" s="102"/>
    </row>
    <row r="328" spans="25:27" x14ac:dyDescent="0.25">
      <c r="Y328" s="102"/>
      <c r="Z328" s="102"/>
      <c r="AA328" s="102"/>
    </row>
    <row r="329" spans="25:27" x14ac:dyDescent="0.25">
      <c r="Y329" s="102"/>
      <c r="Z329" s="102"/>
      <c r="AA329" s="102"/>
    </row>
    <row r="330" spans="25:27" x14ac:dyDescent="0.25">
      <c r="Y330" s="102"/>
      <c r="Z330" s="102"/>
      <c r="AA330" s="102"/>
    </row>
    <row r="331" spans="25:27" x14ac:dyDescent="0.25">
      <c r="Y331" s="102"/>
      <c r="Z331" s="102"/>
      <c r="AA331" s="102"/>
    </row>
    <row r="332" spans="25:27" x14ac:dyDescent="0.25">
      <c r="Y332" s="102"/>
      <c r="Z332" s="102"/>
      <c r="AA332" s="102"/>
    </row>
    <row r="333" spans="25:27" x14ac:dyDescent="0.25">
      <c r="Y333" s="102"/>
      <c r="Z333" s="102"/>
      <c r="AA333" s="102"/>
    </row>
    <row r="334" spans="25:27" x14ac:dyDescent="0.25">
      <c r="Y334" s="102"/>
      <c r="Z334" s="102"/>
      <c r="AA334" s="102"/>
    </row>
    <row r="335" spans="25:27" x14ac:dyDescent="0.25">
      <c r="Y335" s="102"/>
      <c r="Z335" s="102"/>
      <c r="AA335" s="102"/>
    </row>
    <row r="336" spans="25:27" x14ac:dyDescent="0.25">
      <c r="Y336" s="102"/>
      <c r="Z336" s="102"/>
      <c r="AA336" s="102"/>
    </row>
    <row r="337" spans="25:27" x14ac:dyDescent="0.25">
      <c r="Y337" s="102"/>
      <c r="Z337" s="102"/>
      <c r="AA337" s="102"/>
    </row>
    <row r="338" spans="25:27" x14ac:dyDescent="0.25">
      <c r="Y338" s="102"/>
      <c r="Z338" s="102"/>
      <c r="AA338" s="102"/>
    </row>
    <row r="339" spans="25:27" x14ac:dyDescent="0.25">
      <c r="Y339" s="102"/>
      <c r="Z339" s="102"/>
      <c r="AA339" s="102"/>
    </row>
    <row r="340" spans="25:27" x14ac:dyDescent="0.25">
      <c r="Y340" s="102"/>
      <c r="Z340" s="102"/>
      <c r="AA340" s="102"/>
    </row>
    <row r="341" spans="25:27" x14ac:dyDescent="0.25">
      <c r="Y341" s="102"/>
      <c r="Z341" s="102"/>
      <c r="AA341" s="102"/>
    </row>
    <row r="342" spans="25:27" x14ac:dyDescent="0.25">
      <c r="Y342" s="102"/>
      <c r="Z342" s="102"/>
      <c r="AA342" s="102"/>
    </row>
    <row r="343" spans="25:27" x14ac:dyDescent="0.25">
      <c r="Y343" s="102"/>
      <c r="Z343" s="102"/>
      <c r="AA343" s="102"/>
    </row>
    <row r="344" spans="25:27" x14ac:dyDescent="0.25">
      <c r="Y344" s="102"/>
      <c r="Z344" s="102"/>
      <c r="AA344" s="102"/>
    </row>
    <row r="345" spans="25:27" x14ac:dyDescent="0.25">
      <c r="Y345" s="102"/>
      <c r="Z345" s="102"/>
      <c r="AA345" s="102"/>
    </row>
    <row r="346" spans="25:27" x14ac:dyDescent="0.25">
      <c r="Y346" s="102"/>
      <c r="Z346" s="102"/>
      <c r="AA346" s="102"/>
    </row>
    <row r="347" spans="25:27" x14ac:dyDescent="0.25">
      <c r="Y347" s="102"/>
      <c r="Z347" s="102"/>
      <c r="AA347" s="102"/>
    </row>
    <row r="348" spans="25:27" x14ac:dyDescent="0.25">
      <c r="Y348" s="102"/>
      <c r="Z348" s="102"/>
      <c r="AA348" s="102"/>
    </row>
    <row r="349" spans="25:27" x14ac:dyDescent="0.25">
      <c r="Y349" s="102"/>
      <c r="Z349" s="102"/>
      <c r="AA349" s="102"/>
    </row>
    <row r="350" spans="25:27" x14ac:dyDescent="0.25">
      <c r="Y350" s="102"/>
      <c r="Z350" s="102"/>
      <c r="AA350" s="102"/>
    </row>
    <row r="351" spans="25:27" x14ac:dyDescent="0.25">
      <c r="Y351" s="102"/>
      <c r="Z351" s="102"/>
      <c r="AA351" s="102"/>
    </row>
    <row r="352" spans="25:27" x14ac:dyDescent="0.25">
      <c r="Y352" s="102"/>
      <c r="Z352" s="102"/>
      <c r="AA352" s="102"/>
    </row>
    <row r="353" spans="25:27" x14ac:dyDescent="0.25">
      <c r="Y353" s="102"/>
      <c r="Z353" s="102"/>
      <c r="AA353" s="102"/>
    </row>
    <row r="354" spans="25:27" x14ac:dyDescent="0.25">
      <c r="Y354" s="102"/>
      <c r="Z354" s="102"/>
      <c r="AA354" s="102"/>
    </row>
    <row r="355" spans="25:27" x14ac:dyDescent="0.25">
      <c r="Y355" s="102"/>
      <c r="Z355" s="102"/>
      <c r="AA355" s="102"/>
    </row>
    <row r="356" spans="25:27" x14ac:dyDescent="0.25">
      <c r="Y356" s="102"/>
      <c r="Z356" s="102"/>
      <c r="AA356" s="102"/>
    </row>
    <row r="357" spans="25:27" x14ac:dyDescent="0.25">
      <c r="Y357" s="102"/>
      <c r="Z357" s="102"/>
      <c r="AA357" s="102"/>
    </row>
    <row r="358" spans="25:27" x14ac:dyDescent="0.25">
      <c r="Y358" s="102"/>
      <c r="Z358" s="102"/>
      <c r="AA358" s="102"/>
    </row>
    <row r="359" spans="25:27" x14ac:dyDescent="0.25">
      <c r="Y359" s="102"/>
      <c r="Z359" s="102"/>
      <c r="AA359" s="102"/>
    </row>
    <row r="360" spans="25:27" x14ac:dyDescent="0.25">
      <c r="Y360" s="102"/>
      <c r="Z360" s="102"/>
      <c r="AA360" s="102"/>
    </row>
    <row r="361" spans="25:27" x14ac:dyDescent="0.25">
      <c r="Y361" s="102"/>
      <c r="Z361" s="102"/>
      <c r="AA361" s="102"/>
    </row>
    <row r="362" spans="25:27" x14ac:dyDescent="0.25">
      <c r="Y362" s="102"/>
      <c r="Z362" s="102"/>
      <c r="AA362" s="102"/>
    </row>
    <row r="363" spans="25:27" x14ac:dyDescent="0.25">
      <c r="Y363" s="102"/>
      <c r="Z363" s="102"/>
      <c r="AA363" s="102"/>
    </row>
    <row r="364" spans="25:27" x14ac:dyDescent="0.25">
      <c r="Y364" s="102"/>
      <c r="Z364" s="102"/>
      <c r="AA364" s="102"/>
    </row>
    <row r="365" spans="25:27" x14ac:dyDescent="0.25">
      <c r="Y365" s="102"/>
      <c r="Z365" s="102"/>
      <c r="AA365" s="102"/>
    </row>
    <row r="366" spans="25:27" x14ac:dyDescent="0.25">
      <c r="Y366" s="102"/>
      <c r="Z366" s="102"/>
      <c r="AA366" s="102"/>
    </row>
    <row r="367" spans="25:27" x14ac:dyDescent="0.25">
      <c r="Y367" s="102"/>
      <c r="Z367" s="102"/>
      <c r="AA367" s="102"/>
    </row>
    <row r="368" spans="25:27" x14ac:dyDescent="0.25">
      <c r="Y368" s="102"/>
      <c r="Z368" s="102"/>
      <c r="AA368" s="102"/>
    </row>
    <row r="369" spans="25:27" x14ac:dyDescent="0.25">
      <c r="Y369" s="102"/>
      <c r="Z369" s="102"/>
      <c r="AA369" s="102"/>
    </row>
    <row r="370" spans="25:27" x14ac:dyDescent="0.25">
      <c r="Y370" s="102"/>
      <c r="Z370" s="102"/>
      <c r="AA370" s="102"/>
    </row>
    <row r="371" spans="25:27" x14ac:dyDescent="0.25">
      <c r="Y371" s="102"/>
      <c r="Z371" s="102"/>
      <c r="AA371" s="102"/>
    </row>
    <row r="372" spans="25:27" x14ac:dyDescent="0.25">
      <c r="Y372" s="102"/>
      <c r="Z372" s="102"/>
      <c r="AA372" s="102"/>
    </row>
    <row r="373" spans="25:27" x14ac:dyDescent="0.25">
      <c r="Y373" s="102"/>
      <c r="Z373" s="102"/>
      <c r="AA373" s="102"/>
    </row>
    <row r="374" spans="25:27" x14ac:dyDescent="0.25">
      <c r="Y374" s="102"/>
      <c r="Z374" s="102"/>
      <c r="AA374" s="102"/>
    </row>
    <row r="375" spans="25:27" x14ac:dyDescent="0.25">
      <c r="Y375" s="102"/>
      <c r="Z375" s="102"/>
      <c r="AA375" s="102"/>
    </row>
    <row r="376" spans="25:27" x14ac:dyDescent="0.25">
      <c r="Y376" s="102"/>
      <c r="Z376" s="102"/>
      <c r="AA376" s="102"/>
    </row>
    <row r="377" spans="25:27" x14ac:dyDescent="0.25">
      <c r="Y377" s="102"/>
      <c r="Z377" s="102"/>
      <c r="AA377" s="102"/>
    </row>
    <row r="378" spans="25:27" x14ac:dyDescent="0.25">
      <c r="Y378" s="102"/>
      <c r="Z378" s="102"/>
      <c r="AA378" s="102"/>
    </row>
    <row r="379" spans="25:27" x14ac:dyDescent="0.25">
      <c r="Y379" s="102"/>
      <c r="Z379" s="102"/>
      <c r="AA379" s="102"/>
    </row>
    <row r="380" spans="25:27" x14ac:dyDescent="0.25">
      <c r="Y380" s="102"/>
      <c r="Z380" s="102"/>
      <c r="AA380" s="102"/>
    </row>
    <row r="381" spans="25:27" x14ac:dyDescent="0.25">
      <c r="Y381" s="102"/>
      <c r="Z381" s="102"/>
      <c r="AA381" s="102"/>
    </row>
    <row r="382" spans="25:27" x14ac:dyDescent="0.25">
      <c r="Y382" s="102"/>
      <c r="Z382" s="102"/>
      <c r="AA382" s="102"/>
    </row>
    <row r="383" spans="25:27" x14ac:dyDescent="0.25">
      <c r="Y383" s="102"/>
      <c r="Z383" s="102"/>
      <c r="AA383" s="102"/>
    </row>
    <row r="384" spans="25:27" x14ac:dyDescent="0.25">
      <c r="Y384" s="102"/>
      <c r="Z384" s="102"/>
      <c r="AA384" s="102"/>
    </row>
    <row r="385" spans="25:27" x14ac:dyDescent="0.25">
      <c r="Y385" s="102"/>
      <c r="Z385" s="102"/>
      <c r="AA385" s="102"/>
    </row>
    <row r="386" spans="25:27" x14ac:dyDescent="0.25">
      <c r="Y386" s="102"/>
      <c r="Z386" s="102"/>
      <c r="AA386" s="102"/>
    </row>
    <row r="387" spans="25:27" x14ac:dyDescent="0.25">
      <c r="Y387" s="102"/>
      <c r="Z387" s="102"/>
      <c r="AA387" s="102"/>
    </row>
    <row r="388" spans="25:27" x14ac:dyDescent="0.25">
      <c r="Y388" s="102"/>
      <c r="Z388" s="102"/>
      <c r="AA388" s="102"/>
    </row>
    <row r="389" spans="25:27" x14ac:dyDescent="0.25">
      <c r="Y389" s="102"/>
      <c r="Z389" s="102"/>
      <c r="AA389" s="102"/>
    </row>
    <row r="390" spans="25:27" x14ac:dyDescent="0.25">
      <c r="Y390" s="102"/>
      <c r="Z390" s="102"/>
      <c r="AA390" s="102"/>
    </row>
    <row r="391" spans="25:27" x14ac:dyDescent="0.25">
      <c r="Y391" s="102"/>
      <c r="Z391" s="102"/>
      <c r="AA391" s="102"/>
    </row>
    <row r="392" spans="25:27" x14ac:dyDescent="0.25">
      <c r="Y392" s="102"/>
      <c r="Z392" s="102"/>
      <c r="AA392" s="102"/>
    </row>
    <row r="393" spans="25:27" x14ac:dyDescent="0.25">
      <c r="Y393" s="102"/>
      <c r="Z393" s="102"/>
      <c r="AA393" s="102"/>
    </row>
    <row r="394" spans="25:27" x14ac:dyDescent="0.25">
      <c r="Y394" s="102"/>
      <c r="Z394" s="102"/>
      <c r="AA394" s="102"/>
    </row>
    <row r="395" spans="25:27" x14ac:dyDescent="0.25">
      <c r="Y395" s="102"/>
      <c r="Z395" s="102"/>
      <c r="AA395" s="102"/>
    </row>
    <row r="396" spans="25:27" x14ac:dyDescent="0.25">
      <c r="Y396" s="102"/>
      <c r="Z396" s="102"/>
      <c r="AA396" s="102"/>
    </row>
    <row r="397" spans="25:27" x14ac:dyDescent="0.25">
      <c r="Y397" s="102"/>
      <c r="Z397" s="102"/>
      <c r="AA397" s="102"/>
    </row>
    <row r="398" spans="25:27" x14ac:dyDescent="0.25">
      <c r="Y398" s="102"/>
      <c r="Z398" s="102"/>
      <c r="AA398" s="102"/>
    </row>
    <row r="399" spans="25:27" x14ac:dyDescent="0.25">
      <c r="Y399" s="102"/>
      <c r="Z399" s="102"/>
      <c r="AA399" s="102"/>
    </row>
    <row r="400" spans="25:27" x14ac:dyDescent="0.25">
      <c r="Y400" s="102"/>
      <c r="Z400" s="102"/>
      <c r="AA400" s="102"/>
    </row>
    <row r="401" spans="25:27" x14ac:dyDescent="0.25">
      <c r="Y401" s="102"/>
      <c r="Z401" s="102"/>
      <c r="AA401" s="102"/>
    </row>
    <row r="402" spans="25:27" x14ac:dyDescent="0.25">
      <c r="Y402" s="102"/>
      <c r="Z402" s="102"/>
      <c r="AA402" s="102"/>
    </row>
    <row r="403" spans="25:27" x14ac:dyDescent="0.25">
      <c r="Y403" s="102"/>
      <c r="Z403" s="102"/>
      <c r="AA403" s="102"/>
    </row>
    <row r="404" spans="25:27" x14ac:dyDescent="0.25">
      <c r="Y404" s="102"/>
      <c r="Z404" s="102"/>
      <c r="AA404" s="102"/>
    </row>
    <row r="405" spans="25:27" x14ac:dyDescent="0.25">
      <c r="Y405" s="102"/>
      <c r="Z405" s="102"/>
      <c r="AA405" s="102"/>
    </row>
    <row r="406" spans="25:27" x14ac:dyDescent="0.25">
      <c r="Y406" s="102"/>
      <c r="Z406" s="102"/>
      <c r="AA406" s="102"/>
    </row>
    <row r="407" spans="25:27" x14ac:dyDescent="0.25">
      <c r="Y407" s="102"/>
      <c r="Z407" s="102"/>
      <c r="AA407" s="102"/>
    </row>
    <row r="408" spans="25:27" x14ac:dyDescent="0.25">
      <c r="Y408" s="102"/>
      <c r="Z408" s="102"/>
      <c r="AA408" s="102"/>
    </row>
    <row r="409" spans="25:27" x14ac:dyDescent="0.25">
      <c r="Y409" s="102"/>
      <c r="Z409" s="102"/>
      <c r="AA409" s="102"/>
    </row>
    <row r="410" spans="25:27" x14ac:dyDescent="0.25">
      <c r="Y410" s="102"/>
      <c r="Z410" s="102"/>
      <c r="AA410" s="102"/>
    </row>
    <row r="411" spans="25:27" x14ac:dyDescent="0.25">
      <c r="Y411" s="102"/>
      <c r="Z411" s="102"/>
      <c r="AA411" s="102"/>
    </row>
    <row r="412" spans="25:27" x14ac:dyDescent="0.25">
      <c r="Y412" s="102"/>
      <c r="Z412" s="102"/>
      <c r="AA412" s="102"/>
    </row>
    <row r="413" spans="25:27" x14ac:dyDescent="0.25">
      <c r="Y413" s="102"/>
      <c r="Z413" s="102"/>
      <c r="AA413" s="102"/>
    </row>
    <row r="414" spans="25:27" x14ac:dyDescent="0.25">
      <c r="Y414" s="102"/>
      <c r="Z414" s="102"/>
      <c r="AA414" s="102"/>
    </row>
    <row r="415" spans="25:27" x14ac:dyDescent="0.25">
      <c r="Y415" s="102"/>
      <c r="Z415" s="102"/>
      <c r="AA415" s="102"/>
    </row>
    <row r="416" spans="25:27" x14ac:dyDescent="0.25">
      <c r="Y416" s="102"/>
      <c r="Z416" s="102"/>
      <c r="AA416" s="102"/>
    </row>
    <row r="417" spans="25:27" x14ac:dyDescent="0.25">
      <c r="Y417" s="102"/>
      <c r="Z417" s="102"/>
      <c r="AA417" s="102"/>
    </row>
    <row r="418" spans="25:27" x14ac:dyDescent="0.25">
      <c r="Y418" s="102"/>
      <c r="Z418" s="102"/>
      <c r="AA418" s="102"/>
    </row>
    <row r="419" spans="25:27" x14ac:dyDescent="0.25">
      <c r="Y419" s="102"/>
      <c r="Z419" s="102"/>
      <c r="AA419" s="102"/>
    </row>
    <row r="420" spans="25:27" x14ac:dyDescent="0.25">
      <c r="Y420" s="102"/>
      <c r="Z420" s="102"/>
      <c r="AA420" s="102"/>
    </row>
    <row r="421" spans="25:27" x14ac:dyDescent="0.25">
      <c r="Y421" s="102"/>
      <c r="Z421" s="102"/>
      <c r="AA421" s="102"/>
    </row>
    <row r="422" spans="25:27" x14ac:dyDescent="0.25">
      <c r="Y422" s="102"/>
      <c r="Z422" s="102"/>
      <c r="AA422" s="102"/>
    </row>
    <row r="423" spans="25:27" x14ac:dyDescent="0.25">
      <c r="Y423" s="102"/>
      <c r="Z423" s="102"/>
      <c r="AA423" s="102"/>
    </row>
    <row r="424" spans="25:27" x14ac:dyDescent="0.25">
      <c r="Y424" s="102"/>
      <c r="Z424" s="102"/>
      <c r="AA424" s="102"/>
    </row>
    <row r="425" spans="25:27" x14ac:dyDescent="0.25">
      <c r="Y425" s="102"/>
      <c r="Z425" s="102"/>
      <c r="AA425" s="102"/>
    </row>
    <row r="426" spans="25:27" x14ac:dyDescent="0.25">
      <c r="Y426" s="102"/>
      <c r="Z426" s="102"/>
      <c r="AA426" s="102"/>
    </row>
    <row r="427" spans="25:27" x14ac:dyDescent="0.25">
      <c r="Y427" s="102"/>
      <c r="Z427" s="102"/>
      <c r="AA427" s="102"/>
    </row>
    <row r="428" spans="25:27" x14ac:dyDescent="0.25">
      <c r="Y428" s="102"/>
      <c r="Z428" s="102"/>
      <c r="AA428" s="102"/>
    </row>
    <row r="429" spans="25:27" x14ac:dyDescent="0.25">
      <c r="Y429" s="102"/>
      <c r="Z429" s="102"/>
      <c r="AA429" s="102"/>
    </row>
    <row r="430" spans="25:27" x14ac:dyDescent="0.25">
      <c r="Y430" s="102"/>
      <c r="Z430" s="102"/>
      <c r="AA430" s="102"/>
    </row>
    <row r="431" spans="25:27" x14ac:dyDescent="0.25">
      <c r="Y431" s="102"/>
      <c r="Z431" s="102"/>
      <c r="AA431" s="102"/>
    </row>
    <row r="432" spans="25:27" x14ac:dyDescent="0.25">
      <c r="Y432" s="102"/>
      <c r="Z432" s="102"/>
      <c r="AA432" s="102"/>
    </row>
    <row r="433" spans="25:27" x14ac:dyDescent="0.25">
      <c r="Y433" s="102"/>
      <c r="Z433" s="102"/>
      <c r="AA433" s="102"/>
    </row>
    <row r="434" spans="25:27" x14ac:dyDescent="0.25">
      <c r="Y434" s="102"/>
      <c r="Z434" s="102"/>
      <c r="AA434" s="102"/>
    </row>
    <row r="435" spans="25:27" x14ac:dyDescent="0.25">
      <c r="Y435" s="102"/>
      <c r="Z435" s="102"/>
      <c r="AA435" s="102"/>
    </row>
    <row r="436" spans="25:27" x14ac:dyDescent="0.25">
      <c r="Y436" s="102"/>
      <c r="Z436" s="102"/>
      <c r="AA436" s="102"/>
    </row>
    <row r="437" spans="25:27" x14ac:dyDescent="0.25">
      <c r="Y437" s="102"/>
      <c r="Z437" s="102"/>
      <c r="AA437" s="102"/>
    </row>
    <row r="438" spans="25:27" x14ac:dyDescent="0.25">
      <c r="Y438" s="102"/>
      <c r="Z438" s="102"/>
      <c r="AA438" s="102"/>
    </row>
    <row r="439" spans="25:27" x14ac:dyDescent="0.25">
      <c r="Y439" s="102"/>
      <c r="Z439" s="102"/>
      <c r="AA439" s="102"/>
    </row>
    <row r="440" spans="25:27" x14ac:dyDescent="0.25">
      <c r="Y440" s="102"/>
      <c r="Z440" s="102"/>
      <c r="AA440" s="102"/>
    </row>
    <row r="441" spans="25:27" x14ac:dyDescent="0.25">
      <c r="Y441" s="102"/>
      <c r="Z441" s="102"/>
      <c r="AA441" s="102"/>
    </row>
    <row r="442" spans="25:27" x14ac:dyDescent="0.25">
      <c r="Y442" s="102"/>
      <c r="Z442" s="102"/>
      <c r="AA442" s="102"/>
    </row>
    <row r="443" spans="25:27" x14ac:dyDescent="0.25">
      <c r="Y443" s="102"/>
      <c r="Z443" s="102"/>
      <c r="AA443" s="102"/>
    </row>
    <row r="444" spans="25:27" x14ac:dyDescent="0.25">
      <c r="Y444" s="102"/>
      <c r="Z444" s="102"/>
      <c r="AA444" s="102"/>
    </row>
    <row r="445" spans="25:27" x14ac:dyDescent="0.25">
      <c r="Y445" s="102"/>
      <c r="Z445" s="102"/>
      <c r="AA445" s="102"/>
    </row>
    <row r="446" spans="25:27" x14ac:dyDescent="0.25">
      <c r="Y446" s="102"/>
      <c r="Z446" s="102"/>
      <c r="AA446" s="102"/>
    </row>
    <row r="447" spans="25:27" x14ac:dyDescent="0.25">
      <c r="Y447" s="102"/>
      <c r="Z447" s="102"/>
      <c r="AA447" s="102"/>
    </row>
    <row r="448" spans="25:27" x14ac:dyDescent="0.25">
      <c r="Y448" s="102"/>
      <c r="Z448" s="102"/>
      <c r="AA448" s="102"/>
    </row>
    <row r="449" spans="25:27" x14ac:dyDescent="0.25">
      <c r="Y449" s="102"/>
      <c r="Z449" s="102"/>
      <c r="AA449" s="102"/>
    </row>
    <row r="450" spans="25:27" x14ac:dyDescent="0.25">
      <c r="Y450" s="102"/>
      <c r="Z450" s="102"/>
      <c r="AA450" s="102"/>
    </row>
    <row r="451" spans="25:27" x14ac:dyDescent="0.25">
      <c r="Y451" s="102"/>
      <c r="Z451" s="102"/>
      <c r="AA451" s="102"/>
    </row>
    <row r="452" spans="25:27" x14ac:dyDescent="0.25">
      <c r="Y452" s="102"/>
      <c r="Z452" s="102"/>
      <c r="AA452" s="102"/>
    </row>
    <row r="453" spans="25:27" x14ac:dyDescent="0.25">
      <c r="Y453" s="102"/>
      <c r="Z453" s="102"/>
      <c r="AA453" s="102"/>
    </row>
    <row r="454" spans="25:27" x14ac:dyDescent="0.25">
      <c r="Y454" s="102"/>
      <c r="Z454" s="102"/>
      <c r="AA454" s="102"/>
    </row>
    <row r="455" spans="25:27" x14ac:dyDescent="0.25">
      <c r="Y455" s="102"/>
      <c r="Z455" s="102"/>
      <c r="AA455" s="102"/>
    </row>
    <row r="456" spans="25:27" x14ac:dyDescent="0.25">
      <c r="Y456" s="102"/>
      <c r="Z456" s="102"/>
      <c r="AA456" s="102"/>
    </row>
    <row r="457" spans="25:27" x14ac:dyDescent="0.25">
      <c r="Y457" s="102"/>
      <c r="Z457" s="102"/>
      <c r="AA457" s="102"/>
    </row>
    <row r="458" spans="25:27" x14ac:dyDescent="0.25">
      <c r="Y458" s="102"/>
      <c r="Z458" s="102"/>
      <c r="AA458" s="102"/>
    </row>
    <row r="459" spans="25:27" x14ac:dyDescent="0.25">
      <c r="Y459" s="102"/>
      <c r="Z459" s="102"/>
      <c r="AA459" s="102"/>
    </row>
    <row r="460" spans="25:27" x14ac:dyDescent="0.25">
      <c r="Y460" s="102"/>
      <c r="Z460" s="102"/>
      <c r="AA460" s="102"/>
    </row>
    <row r="461" spans="25:27" x14ac:dyDescent="0.25">
      <c r="Y461" s="102"/>
      <c r="Z461" s="102"/>
      <c r="AA461" s="102"/>
    </row>
    <row r="462" spans="25:27" x14ac:dyDescent="0.25">
      <c r="Y462" s="102"/>
      <c r="Z462" s="102"/>
      <c r="AA462" s="102"/>
    </row>
    <row r="463" spans="25:27" x14ac:dyDescent="0.25">
      <c r="Y463" s="102"/>
      <c r="Z463" s="102"/>
      <c r="AA463" s="102"/>
    </row>
    <row r="464" spans="25:27" x14ac:dyDescent="0.25">
      <c r="Y464" s="102"/>
      <c r="Z464" s="102"/>
      <c r="AA464" s="102"/>
    </row>
    <row r="465" spans="25:27" x14ac:dyDescent="0.25">
      <c r="Y465" s="102"/>
      <c r="Z465" s="102"/>
      <c r="AA465" s="102"/>
    </row>
    <row r="466" spans="25:27" x14ac:dyDescent="0.25">
      <c r="Y466" s="102"/>
      <c r="Z466" s="102"/>
      <c r="AA466" s="102"/>
    </row>
    <row r="467" spans="25:27" x14ac:dyDescent="0.25">
      <c r="Y467" s="102"/>
      <c r="Z467" s="102"/>
      <c r="AA467" s="102"/>
    </row>
    <row r="468" spans="25:27" x14ac:dyDescent="0.25">
      <c r="Y468" s="102"/>
      <c r="Z468" s="102"/>
      <c r="AA468" s="102"/>
    </row>
    <row r="469" spans="25:27" x14ac:dyDescent="0.25">
      <c r="Y469" s="102"/>
      <c r="Z469" s="102"/>
      <c r="AA469" s="102"/>
    </row>
    <row r="470" spans="25:27" x14ac:dyDescent="0.25">
      <c r="Y470" s="102"/>
      <c r="Z470" s="102"/>
      <c r="AA470" s="102"/>
    </row>
    <row r="471" spans="25:27" x14ac:dyDescent="0.25">
      <c r="Y471" s="102"/>
      <c r="Z471" s="102"/>
      <c r="AA471" s="102"/>
    </row>
    <row r="472" spans="25:27" x14ac:dyDescent="0.25">
      <c r="Y472" s="102"/>
      <c r="Z472" s="102"/>
      <c r="AA472" s="102"/>
    </row>
    <row r="473" spans="25:27" x14ac:dyDescent="0.25">
      <c r="Y473" s="102"/>
      <c r="Z473" s="102"/>
      <c r="AA473" s="102"/>
    </row>
    <row r="474" spans="25:27" x14ac:dyDescent="0.25">
      <c r="Y474" s="102"/>
      <c r="Z474" s="102"/>
      <c r="AA474" s="102"/>
    </row>
    <row r="475" spans="25:27" x14ac:dyDescent="0.25">
      <c r="Y475" s="102"/>
      <c r="Z475" s="102"/>
      <c r="AA475" s="102"/>
    </row>
    <row r="476" spans="25:27" x14ac:dyDescent="0.25">
      <c r="Y476" s="102"/>
      <c r="Z476" s="102"/>
      <c r="AA476" s="102"/>
    </row>
    <row r="477" spans="25:27" x14ac:dyDescent="0.25">
      <c r="Y477" s="102"/>
      <c r="Z477" s="102"/>
      <c r="AA477" s="102"/>
    </row>
    <row r="478" spans="25:27" x14ac:dyDescent="0.25">
      <c r="Y478" s="102"/>
      <c r="Z478" s="102"/>
      <c r="AA478" s="102"/>
    </row>
    <row r="479" spans="25:27" x14ac:dyDescent="0.25">
      <c r="Y479" s="102"/>
      <c r="Z479" s="102"/>
      <c r="AA479" s="102"/>
    </row>
    <row r="480" spans="25:27" x14ac:dyDescent="0.25">
      <c r="Y480" s="102"/>
      <c r="Z480" s="102"/>
      <c r="AA480" s="102"/>
    </row>
    <row r="481" spans="25:27" x14ac:dyDescent="0.25">
      <c r="Y481" s="102"/>
      <c r="Z481" s="102"/>
      <c r="AA481" s="102"/>
    </row>
    <row r="482" spans="25:27" x14ac:dyDescent="0.25">
      <c r="Y482" s="102"/>
      <c r="Z482" s="102"/>
      <c r="AA482" s="102"/>
    </row>
    <row r="483" spans="25:27" x14ac:dyDescent="0.25">
      <c r="Y483" s="102"/>
      <c r="Z483" s="102"/>
      <c r="AA483" s="102"/>
    </row>
    <row r="484" spans="25:27" x14ac:dyDescent="0.25">
      <c r="Y484" s="102"/>
      <c r="Z484" s="102"/>
      <c r="AA484" s="102"/>
    </row>
    <row r="485" spans="25:27" x14ac:dyDescent="0.25">
      <c r="Y485" s="102"/>
      <c r="Z485" s="102"/>
      <c r="AA485" s="102"/>
    </row>
    <row r="486" spans="25:27" x14ac:dyDescent="0.25">
      <c r="Y486" s="102"/>
      <c r="Z486" s="102"/>
      <c r="AA486" s="102"/>
    </row>
    <row r="487" spans="25:27" x14ac:dyDescent="0.25">
      <c r="Y487" s="102"/>
      <c r="Z487" s="102"/>
      <c r="AA487" s="102"/>
    </row>
  </sheetData>
  <mergeCells count="5">
    <mergeCell ref="A125:B125"/>
    <mergeCell ref="A126:B126"/>
    <mergeCell ref="A127:B127"/>
    <mergeCell ref="A130:B130"/>
    <mergeCell ref="A131:B131"/>
  </mergeCells>
  <pageMargins left="0" right="0" top="0" bottom="0" header="0.31496062992125984" footer="0.31496062992125984"/>
  <pageSetup paperSize="9" scale="2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2025-03-25T04:35:05Z</dcterms:modified>
</cp:coreProperties>
</file>