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 activeTab="1"/>
  </bookViews>
  <sheets>
    <sheet name="2024 УК  Янв.-Февр." sheetId="29" r:id="rId1"/>
    <sheet name="2024 отч." sheetId="3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31" l="1"/>
  <c r="L33" i="31" l="1"/>
  <c r="L39" i="31" s="1"/>
  <c r="N23" i="31"/>
  <c r="N28" i="31" l="1"/>
  <c r="N31" i="31" s="1"/>
  <c r="M28" i="31"/>
  <c r="M31" i="31" s="1"/>
  <c r="N24" i="31"/>
  <c r="M24" i="31"/>
  <c r="Y21" i="31"/>
  <c r="X21" i="31"/>
  <c r="W21" i="31"/>
  <c r="V21" i="31"/>
  <c r="U21" i="31"/>
  <c r="S21" i="31"/>
  <c r="R21" i="31"/>
  <c r="Q21" i="31"/>
  <c r="P21" i="31"/>
  <c r="O21" i="31"/>
  <c r="N21" i="31"/>
  <c r="M21" i="31"/>
  <c r="L21" i="31"/>
  <c r="T19" i="31"/>
  <c r="T17" i="31"/>
  <c r="T15" i="31"/>
  <c r="H117" i="31"/>
  <c r="G117" i="31"/>
  <c r="C117" i="31"/>
  <c r="H115" i="31"/>
  <c r="E115" i="31"/>
  <c r="C115" i="31"/>
  <c r="G115" i="31" s="1"/>
  <c r="H113" i="31"/>
  <c r="E113" i="31"/>
  <c r="E106" i="31" s="1"/>
  <c r="C113" i="31"/>
  <c r="H111" i="31"/>
  <c r="C111" i="31"/>
  <c r="G111" i="31" s="1"/>
  <c r="H108" i="31"/>
  <c r="G108" i="31"/>
  <c r="C108" i="31"/>
  <c r="F106" i="31"/>
  <c r="D106" i="31"/>
  <c r="H106" i="31" s="1"/>
  <c r="D104" i="31"/>
  <c r="H102" i="31"/>
  <c r="E102" i="31"/>
  <c r="C102" i="31"/>
  <c r="H100" i="31"/>
  <c r="E100" i="31"/>
  <c r="C100" i="31"/>
  <c r="H98" i="31"/>
  <c r="E98" i="31"/>
  <c r="C98" i="31"/>
  <c r="H95" i="31"/>
  <c r="E95" i="31"/>
  <c r="C95" i="31"/>
  <c r="H93" i="31"/>
  <c r="C93" i="31"/>
  <c r="G93" i="31" s="1"/>
  <c r="H91" i="31"/>
  <c r="E91" i="31"/>
  <c r="C91" i="31"/>
  <c r="H89" i="31"/>
  <c r="C89" i="31"/>
  <c r="G89" i="31" s="1"/>
  <c r="H62" i="31"/>
  <c r="G62" i="31"/>
  <c r="C62" i="31"/>
  <c r="H51" i="31"/>
  <c r="E51" i="31"/>
  <c r="C51" i="31"/>
  <c r="G51" i="31" s="1"/>
  <c r="C50" i="31"/>
  <c r="H49" i="31"/>
  <c r="E49" i="31"/>
  <c r="C49" i="31"/>
  <c r="G49" i="31" s="1"/>
  <c r="F48" i="31"/>
  <c r="F104" i="31" s="1"/>
  <c r="F120" i="31" s="1"/>
  <c r="E48" i="31"/>
  <c r="D48" i="31"/>
  <c r="H48" i="31" s="1"/>
  <c r="C48" i="31"/>
  <c r="G48" i="31" s="1"/>
  <c r="H44" i="31"/>
  <c r="E44" i="31"/>
  <c r="C44" i="31"/>
  <c r="H29" i="31"/>
  <c r="E29" i="31"/>
  <c r="C29" i="31"/>
  <c r="G29" i="31" s="1"/>
  <c r="H19" i="31"/>
  <c r="E19" i="31"/>
  <c r="E104" i="31" s="1"/>
  <c r="C19" i="31"/>
  <c r="B10" i="31"/>
  <c r="C115" i="29"/>
  <c r="G115" i="29" s="1"/>
  <c r="E113" i="29"/>
  <c r="C113" i="29"/>
  <c r="E111" i="29"/>
  <c r="C111" i="29"/>
  <c r="C108" i="29"/>
  <c r="E102" i="29"/>
  <c r="C102" i="29"/>
  <c r="E100" i="29"/>
  <c r="C100" i="29"/>
  <c r="E98" i="29"/>
  <c r="C98" i="29"/>
  <c r="E95" i="29"/>
  <c r="C95" i="29"/>
  <c r="E93" i="29"/>
  <c r="C93" i="29"/>
  <c r="C89" i="29"/>
  <c r="E62" i="29"/>
  <c r="C62" i="29"/>
  <c r="E51" i="29"/>
  <c r="C51" i="29"/>
  <c r="E49" i="29"/>
  <c r="E48" i="29"/>
  <c r="C50" i="29"/>
  <c r="C49" i="29"/>
  <c r="C48" i="29"/>
  <c r="E44" i="29"/>
  <c r="C44" i="29"/>
  <c r="E29" i="29"/>
  <c r="C29" i="29"/>
  <c r="E19" i="29"/>
  <c r="C19" i="29"/>
  <c r="H115" i="29"/>
  <c r="H113" i="29"/>
  <c r="G113" i="29"/>
  <c r="H111" i="29"/>
  <c r="G111" i="29"/>
  <c r="H108" i="29"/>
  <c r="G108" i="29"/>
  <c r="F106" i="29"/>
  <c r="E106" i="29"/>
  <c r="D106" i="29"/>
  <c r="H106" i="29" s="1"/>
  <c r="C106" i="29"/>
  <c r="G106" i="29" s="1"/>
  <c r="H102" i="29"/>
  <c r="G102" i="29"/>
  <c r="H100" i="29"/>
  <c r="H98" i="29"/>
  <c r="G98" i="29"/>
  <c r="H95" i="29"/>
  <c r="G95" i="29"/>
  <c r="H93" i="29"/>
  <c r="G93" i="29"/>
  <c r="H91" i="29"/>
  <c r="G91" i="29"/>
  <c r="H89" i="29"/>
  <c r="G89" i="29"/>
  <c r="H62" i="29"/>
  <c r="G62" i="29"/>
  <c r="H51" i="29"/>
  <c r="G51" i="29"/>
  <c r="H49" i="29"/>
  <c r="G49" i="29"/>
  <c r="F48" i="29"/>
  <c r="F104" i="29" s="1"/>
  <c r="D48" i="29"/>
  <c r="D104" i="29" s="1"/>
  <c r="G48" i="29"/>
  <c r="H44" i="29"/>
  <c r="E104" i="29"/>
  <c r="E118" i="29" s="1"/>
  <c r="E121" i="29" s="1"/>
  <c r="G44" i="29"/>
  <c r="H29" i="29"/>
  <c r="G29" i="29"/>
  <c r="H19" i="29"/>
  <c r="B10" i="29"/>
  <c r="E120" i="31" l="1"/>
  <c r="L24" i="31" s="1"/>
  <c r="C104" i="31"/>
  <c r="G104" i="31" s="1"/>
  <c r="G44" i="31"/>
  <c r="G91" i="31"/>
  <c r="G98" i="31"/>
  <c r="G102" i="31"/>
  <c r="C106" i="31"/>
  <c r="G106" i="31" s="1"/>
  <c r="T21" i="31"/>
  <c r="L28" i="31"/>
  <c r="L31" i="31" s="1"/>
  <c r="G113" i="31"/>
  <c r="C120" i="31"/>
  <c r="G19" i="31"/>
  <c r="G95" i="31"/>
  <c r="G100" i="31"/>
  <c r="D120" i="31"/>
  <c r="H120" i="31" s="1"/>
  <c r="H104" i="31"/>
  <c r="F118" i="29"/>
  <c r="G100" i="29"/>
  <c r="H104" i="29"/>
  <c r="D118" i="29"/>
  <c r="H118" i="29" s="1"/>
  <c r="C104" i="29"/>
  <c r="G19" i="29"/>
  <c r="H48" i="29"/>
  <c r="G120" i="31" l="1"/>
  <c r="C118" i="29"/>
  <c r="G104" i="29"/>
  <c r="G118" i="29" l="1"/>
</calcChain>
</file>

<file path=xl/sharedStrings.xml><?xml version="1.0" encoding="utf-8"?>
<sst xmlns="http://schemas.openxmlformats.org/spreadsheetml/2006/main" count="472" uniqueCount="202">
  <si>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</si>
  <si>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</si>
  <si>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</si>
  <si>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</si>
  <si>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</si>
  <si>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</si>
  <si>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</si>
  <si>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</si>
  <si>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</si>
  <si>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</si>
  <si>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</si>
  <si>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</si>
  <si>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</si>
  <si>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</si>
  <si>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</si>
  <si>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</si>
  <si>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</si>
  <si>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</si>
  <si>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</si>
  <si>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</si>
  <si>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</si>
  <si>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</si>
  <si>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</si>
  <si>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</si>
  <si>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</si>
  <si>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</si>
  <si>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</si>
  <si>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</si>
  <si>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</si>
  <si>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</si>
  <si>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</si>
  <si>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</si>
  <si>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</si>
  <si>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</si>
  <si>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</si>
  <si>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</si>
  <si>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</si>
  <si>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</si>
  <si>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</si>
  <si>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</si>
  <si>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</si>
  <si>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</si>
  <si>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</si>
  <si>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</si>
  <si>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</si>
  <si>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</si>
  <si>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</si>
  <si>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</si>
  <si>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</si>
  <si>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</si>
  <si>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</si>
  <si>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</si>
  <si>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</si>
  <si>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</si>
  <si>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</si>
  <si>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</si>
  <si>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</si>
  <si>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</si>
  <si>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</si>
  <si>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</si>
  <si>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</si>
  <si>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</si>
  <si>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</si>
  <si>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</si>
  <si>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</si>
  <si>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</si>
  <si>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</si>
  <si>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</si>
  <si>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</si>
  <si>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</si>
  <si>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</si>
  <si>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</si>
  <si>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</si>
  <si>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</si>
  <si>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</si>
  <si>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</si>
  <si>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</si>
  <si>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Ежемесячно</t>
  </si>
  <si>
    <t xml:space="preserve">5. Санитарное </t>
  </si>
  <si>
    <t xml:space="preserve">Влажное подметание </t>
  </si>
  <si>
    <t>содержание лестничных</t>
  </si>
  <si>
    <t>лестничных площадок и маршей,</t>
  </si>
  <si>
    <t>клеток МКД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</si>
  <si>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</si>
  <si>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</si>
  <si>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</si>
  <si>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</si>
  <si>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</si>
  <si>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</si>
  <si>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</si>
  <si>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</si>
  <si>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</si>
  <si>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</si>
  <si>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</si>
  <si>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</si>
  <si>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</si>
  <si>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</si>
  <si>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Подметание территории</t>
  </si>
  <si>
    <t>уборка придомовой</t>
  </si>
  <si>
    <t>Круглосуточно</t>
  </si>
  <si>
    <t xml:space="preserve">Всего стоимость работ и услуг </t>
  </si>
  <si>
    <t>очистка кровли от мусора, грязи; и т.д.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</si>
  <si>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</si>
  <si>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</si>
  <si>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</si>
  <si>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</si>
  <si>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</si>
  <si>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</si>
  <si>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</si>
  <si>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>По заявке</t>
  </si>
  <si>
    <t xml:space="preserve">8. Обслуживание 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</si>
  <si>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</si>
  <si>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</si>
  <si>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</si>
  <si>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</si>
  <si>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</si>
  <si>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</si>
  <si>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</si>
  <si>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</si>
  <si>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</si>
  <si>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</si>
  <si>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 xml:space="preserve">                                  ООО "Управляющая компания "Стрижи"</t>
  </si>
  <si>
    <t>установки для повышения давления</t>
  </si>
  <si>
    <t>(пластинчатый бойлер)</t>
  </si>
  <si>
    <t>многоквартирным домом</t>
  </si>
  <si>
    <t xml:space="preserve"> Дополнительные  работы и услуги:</t>
  </si>
  <si>
    <t>1. Механизированная</t>
  </si>
  <si>
    <t xml:space="preserve">4. Обслуживание 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</si>
  <si>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</si>
  <si>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</si>
  <si>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</si>
  <si>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</si>
  <si>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</si>
  <si>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</si>
  <si>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</si>
  <si>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</si>
  <si>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</si>
  <si>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</si>
  <si>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</si>
  <si>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</si>
  <si>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</si>
  <si>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</si>
  <si>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</si>
  <si>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</si>
  <si>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</si>
  <si>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</si>
  <si>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</si>
  <si>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</si>
  <si>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используемых жителями МКД</t>
  </si>
  <si>
    <t>зуемых жителями МКД</t>
  </si>
  <si>
    <t>Итого стоимость работ и услуг</t>
  </si>
  <si>
    <t>по управлению и содержанию МКД</t>
  </si>
  <si>
    <t xml:space="preserve"> по управлению и содержанию МКД</t>
  </si>
  <si>
    <t>п.2=п.2.1+п.2.2.; п.3=п.3.1+п.3.2;  п.4=п.1+п.2-п.3;  п.6=п.2-п.5;  п.7=п.3-п.5;  п.II=п.I+п.7</t>
  </si>
  <si>
    <t>(подогрев)</t>
  </si>
  <si>
    <t xml:space="preserve">                     по многоквартирному дому, расположенному по адресу:  Лобачевского, 71</t>
  </si>
  <si>
    <t>4. Обслуживание общедомовых приборов учета</t>
  </si>
  <si>
    <t>4.1. Обслуживание ОДПУ</t>
  </si>
  <si>
    <t>4.2. Поверка ОДПУ</t>
  </si>
  <si>
    <t>1 раз в 4 года (по паспорту на приборы)</t>
  </si>
  <si>
    <t>ХВ,пожаротушения,автоматики ИТП</t>
  </si>
  <si>
    <t xml:space="preserve">   ДГУ</t>
  </si>
  <si>
    <t>2. Услуги охранного предприятия</t>
  </si>
  <si>
    <t>По договору со специализированной</t>
  </si>
  <si>
    <t>организацией</t>
  </si>
  <si>
    <t>газонов и зеленых</t>
  </si>
  <si>
    <t>насаждений</t>
  </si>
  <si>
    <t>калиток, ворот,в/наблюд</t>
  </si>
  <si>
    <t>3. Тех.обслуж. шлагбаумов,</t>
  </si>
  <si>
    <t>9. Обслуживание ППА</t>
  </si>
  <si>
    <t>10. Обслуживание</t>
  </si>
  <si>
    <t>11. Обслуживание водонагревателя</t>
  </si>
  <si>
    <t xml:space="preserve">12. Обслуживание </t>
  </si>
  <si>
    <t>13. Услуги и работы по управлению</t>
  </si>
  <si>
    <t>Разовый</t>
  </si>
  <si>
    <t>сбор</t>
  </si>
  <si>
    <t>монт.шлагбаума</t>
  </si>
  <si>
    <t>Текущий</t>
  </si>
  <si>
    <t>ремонт</t>
  </si>
  <si>
    <t>Остаток д/с: "Пост.от размещ.оборуд.связи"</t>
  </si>
  <si>
    <t>мелкий ремонт окон, дверей;</t>
  </si>
  <si>
    <t>Всего</t>
  </si>
  <si>
    <t>Поступл. от размещения оборуд.связи</t>
  </si>
  <si>
    <t xml:space="preserve">                           о деятельности за отчетный период с 01.01.2024г. по 29.02.2024г.</t>
  </si>
  <si>
    <t xml:space="preserve">                           о деятельности за отчетный период с 01.03.2024г. по 31.12.2024г.</t>
  </si>
  <si>
    <t xml:space="preserve">                           о деятельности за отчетный период с 01.01.2024г. по 31.12.2024 г.</t>
  </si>
  <si>
    <t>Остаток д/ср-в на 01.01.2024г</t>
  </si>
  <si>
    <t>Задолженность на 01.01.2024г.</t>
  </si>
  <si>
    <t>Начислено  с 01.01.24 по 31.12.24</t>
  </si>
  <si>
    <t>Оплачено  с 01.01.24 по 31.12.24</t>
  </si>
  <si>
    <t>Задолженность на 31.12.2024г.</t>
  </si>
  <si>
    <t>Остаток д/ср-в на 31.12.2024</t>
  </si>
  <si>
    <t xml:space="preserve">5. Обслуживание </t>
  </si>
  <si>
    <t xml:space="preserve">4. Тех.обслуж. </t>
  </si>
  <si>
    <t>в/наблюдения</t>
  </si>
  <si>
    <t>калиток</t>
  </si>
  <si>
    <t>Приобретение и замена видеокамеры (1 шт.)</t>
  </si>
  <si>
    <t>Снос дерева с вывозом порубочных остатков и удаления пня</t>
  </si>
  <si>
    <t>Приобр. видеорегистр. системы видеонабл. для замены на КПП (1 шт.)</t>
  </si>
  <si>
    <t xml:space="preserve">Приобр. вилки электрич. (1 шт.) и роз. трехф. (1 шт.) для замены на КПП </t>
  </si>
  <si>
    <t>Замена фурнит. окон ПВХ (п. № 2, э. 7; п. № 1, э. 13)</t>
  </si>
  <si>
    <t>И.о. заместителя директора ООО "УК "Стрижи"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</si>
</sst>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15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32" xfId="0" applyFont="1" applyBorder="1"/>
    <xf numFmtId="0" fontId="6" fillId="0" borderId="28" xfId="0" applyFont="1" applyBorder="1"/>
    <xf numFmtId="164" fontId="6" fillId="0" borderId="15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164" fontId="6" fillId="0" borderId="39" xfId="0" applyNumberFormat="1" applyFont="1" applyBorder="1" applyAlignment="1">
      <alignment horizontal="center"/>
    </xf>
    <xf numFmtId="0" fontId="6" fillId="0" borderId="40" xfId="0" applyFont="1" applyBorder="1"/>
    <xf numFmtId="2" fontId="6" fillId="0" borderId="1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9" xfId="0" applyFont="1" applyBorder="1"/>
    <xf numFmtId="0" fontId="6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center"/>
    </xf>
    <xf numFmtId="0" fontId="5" fillId="0" borderId="40" xfId="0" applyFont="1" applyBorder="1"/>
    <xf numFmtId="2" fontId="6" fillId="0" borderId="45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2" fontId="6" fillId="0" borderId="46" xfId="0" applyNumberFormat="1" applyFont="1" applyBorder="1" applyAlignment="1">
      <alignment horizontal="center"/>
    </xf>
    <xf numFmtId="2" fontId="6" fillId="0" borderId="39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33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5" fillId="0" borderId="28" xfId="0" applyFont="1" applyBorder="1"/>
    <xf numFmtId="0" fontId="5" fillId="0" borderId="1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" fontId="6" fillId="0" borderId="40" xfId="0" applyNumberFormat="1" applyFont="1" applyBorder="1" applyAlignment="1">
      <alignment horizontal="center"/>
    </xf>
    <xf numFmtId="0" fontId="6" fillId="0" borderId="48" xfId="0" applyFont="1" applyBorder="1"/>
    <xf numFmtId="0" fontId="6" fillId="0" borderId="49" xfId="0" applyFont="1" applyBorder="1"/>
    <xf numFmtId="0" fontId="6" fillId="0" borderId="50" xfId="0" applyFont="1" applyBorder="1"/>
    <xf numFmtId="2" fontId="5" fillId="0" borderId="45" xfId="0" applyNumberFormat="1" applyFont="1" applyBorder="1" applyAlignment="1">
      <alignment horizontal="center"/>
    </xf>
    <xf numFmtId="2" fontId="5" fillId="0" borderId="39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41" xfId="0" applyFont="1" applyBorder="1"/>
    <xf numFmtId="2" fontId="5" fillId="0" borderId="46" xfId="0" applyNumberFormat="1" applyFont="1" applyBorder="1" applyAlignment="1">
      <alignment horizontal="center"/>
    </xf>
    <xf numFmtId="164" fontId="5" fillId="0" borderId="39" xfId="0" applyNumberFormat="1" applyFont="1" applyBorder="1" applyAlignment="1">
      <alignment horizontal="center"/>
    </xf>
    <xf numFmtId="0" fontId="0" fillId="0" borderId="1" xfId="0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/>
    <xf numFmtId="0" fontId="3" fillId="0" borderId="27" xfId="0" applyFont="1" applyBorder="1"/>
    <xf numFmtId="0" fontId="4" fillId="0" borderId="30" xfId="0" applyFont="1" applyBorder="1" applyAlignment="1">
      <alignment horizontal="center"/>
    </xf>
    <xf numFmtId="0" fontId="4" fillId="0" borderId="14" xfId="0" applyFont="1" applyBorder="1"/>
    <xf numFmtId="2" fontId="4" fillId="0" borderId="31" xfId="0" applyNumberFormat="1" applyFont="1" applyBorder="1"/>
    <xf numFmtId="0" fontId="3" fillId="0" borderId="31" xfId="0" applyFont="1" applyBorder="1"/>
    <xf numFmtId="0" fontId="3" fillId="0" borderId="34" xfId="0" applyFont="1" applyBorder="1"/>
    <xf numFmtId="0" fontId="3" fillId="0" borderId="14" xfId="0" applyFont="1" applyBorder="1"/>
    <xf numFmtId="2" fontId="4" fillId="0" borderId="35" xfId="0" applyNumberFormat="1" applyFont="1" applyBorder="1"/>
    <xf numFmtId="0" fontId="3" fillId="0" borderId="35" xfId="0" applyFont="1" applyBorder="1"/>
    <xf numFmtId="0" fontId="3" fillId="0" borderId="36" xfId="0" applyFont="1" applyBorder="1"/>
    <xf numFmtId="2" fontId="3" fillId="0" borderId="35" xfId="0" applyNumberFormat="1" applyFont="1" applyBorder="1"/>
    <xf numFmtId="2" fontId="3" fillId="0" borderId="36" xfId="0" applyNumberFormat="1" applyFont="1" applyBorder="1"/>
    <xf numFmtId="0" fontId="7" fillId="0" borderId="14" xfId="0" applyFont="1" applyBorder="1"/>
    <xf numFmtId="0" fontId="3" fillId="0" borderId="42" xfId="0" applyFont="1" applyBorder="1"/>
    <xf numFmtId="0" fontId="3" fillId="0" borderId="43" xfId="0" applyFont="1" applyBorder="1"/>
    <xf numFmtId="2" fontId="3" fillId="0" borderId="43" xfId="0" applyNumberFormat="1" applyFont="1" applyBorder="1"/>
    <xf numFmtId="2" fontId="3" fillId="0" borderId="44" xfId="0" applyNumberFormat="1" applyFont="1" applyBorder="1"/>
    <xf numFmtId="2" fontId="3" fillId="0" borderId="0" xfId="0" applyNumberFormat="1" applyFont="1"/>
    <xf numFmtId="0" fontId="3" fillId="0" borderId="0" xfId="0" applyFont="1" applyAlignment="1">
      <alignment horizontal="center"/>
    </xf>
    <xf numFmtId="164" fontId="4" fillId="0" borderId="35" xfId="0" applyNumberFormat="1" applyFont="1" applyBorder="1"/>
    <xf numFmtId="0" fontId="5" fillId="0" borderId="2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5" fillId="0" borderId="29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6" fillId="0" borderId="0" xfId="0" applyFont="1" applyBorder="1"/>
    <xf numFmtId="164" fontId="6" fillId="0" borderId="21" xfId="0" applyNumberFormat="1" applyFont="1" applyBorder="1" applyAlignment="1">
      <alignment horizontal="center"/>
    </xf>
    <xf numFmtId="0" fontId="5" fillId="0" borderId="16" xfId="0" applyFont="1" applyBorder="1"/>
    <xf numFmtId="0" fontId="4" fillId="0" borderId="35" xfId="0" applyFont="1" applyBorder="1"/>
    <xf numFmtId="2" fontId="4" fillId="0" borderId="53" xfId="0" applyNumberFormat="1" applyFont="1" applyBorder="1"/>
    <xf numFmtId="0" fontId="3" fillId="0" borderId="53" xfId="0" applyFont="1" applyBorder="1"/>
    <xf numFmtId="2" fontId="3" fillId="0" borderId="14" xfId="0" applyNumberFormat="1" applyFont="1" applyBorder="1"/>
    <xf numFmtId="2" fontId="8" fillId="0" borderId="14" xfId="0" applyNumberFormat="1" applyFont="1" applyBorder="1"/>
    <xf numFmtId="2" fontId="8" fillId="0" borderId="35" xfId="0" applyNumberFormat="1" applyFont="1" applyBorder="1"/>
    <xf numFmtId="0" fontId="6" fillId="0" borderId="46" xfId="0" applyFont="1" applyBorder="1"/>
    <xf numFmtId="0" fontId="6" fillId="2" borderId="0" xfId="0" applyFont="1" applyFill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54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54" xfId="0" applyNumberFormat="1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9" fillId="0" borderId="0" xfId="0" applyFont="1"/>
    <xf numFmtId="2" fontId="6" fillId="2" borderId="45" xfId="0" applyNumberFormat="1" applyFont="1" applyFill="1" applyBorder="1" applyAlignment="1">
      <alignment horizontal="center"/>
    </xf>
    <xf numFmtId="0" fontId="5" fillId="0" borderId="51" xfId="0" applyFont="1" applyBorder="1"/>
    <xf numFmtId="0" fontId="5" fillId="0" borderId="55" xfId="0" applyFont="1" applyBorder="1"/>
    <xf numFmtId="0" fontId="6" fillId="0" borderId="53" xfId="0" applyFont="1" applyBorder="1"/>
    <xf numFmtId="0" fontId="6" fillId="0" borderId="32" xfId="0" applyFont="1" applyBorder="1"/>
    <xf numFmtId="0" fontId="6" fillId="0" borderId="10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27" xfId="0" applyFont="1" applyBorder="1"/>
    <xf numFmtId="2" fontId="6" fillId="0" borderId="1" xfId="0" applyNumberFormat="1" applyFont="1" applyBorder="1"/>
    <xf numFmtId="0" fontId="6" fillId="0" borderId="23" xfId="0" applyFont="1" applyBorder="1"/>
    <xf numFmtId="0" fontId="6" fillId="0" borderId="59" xfId="0" applyFont="1" applyBorder="1"/>
    <xf numFmtId="0" fontId="6" fillId="0" borderId="30" xfId="0" applyFont="1" applyBorder="1" applyAlignment="1">
      <alignment horizontal="center"/>
    </xf>
    <xf numFmtId="0" fontId="3" fillId="0" borderId="34" xfId="0" applyFont="1" applyBorder="1" applyAlignment="1">
      <alignment vertical="top"/>
    </xf>
    <xf numFmtId="0" fontId="5" fillId="0" borderId="7" xfId="0" applyFont="1" applyBorder="1" applyAlignment="1">
      <alignment horizontal="center"/>
    </xf>
    <xf numFmtId="164" fontId="6" fillId="0" borderId="40" xfId="0" applyNumberFormat="1" applyFont="1" applyBorder="1" applyAlignment="1">
      <alignment horizontal="center"/>
    </xf>
    <xf numFmtId="164" fontId="6" fillId="0" borderId="28" xfId="0" applyNumberFormat="1" applyFont="1" applyBorder="1" applyAlignment="1">
      <alignment horizontal="center"/>
    </xf>
    <xf numFmtId="164" fontId="6" fillId="0" borderId="29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2" fontId="6" fillId="0" borderId="47" xfId="0" applyNumberFormat="1" applyFont="1" applyBorder="1" applyAlignment="1">
      <alignment horizontal="center"/>
    </xf>
    <xf numFmtId="0" fontId="10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2" fontId="10" fillId="0" borderId="0" xfId="0" applyNumberFormat="1" applyFont="1"/>
    <xf numFmtId="0" fontId="5" fillId="0" borderId="15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21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9" xfId="0" applyFont="1" applyBorder="1"/>
    <xf numFmtId="0" fontId="5" fillId="0" borderId="5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165" fontId="10" fillId="0" borderId="0" xfId="0" applyNumberFormat="1" applyFont="1"/>
    <xf numFmtId="0" fontId="5" fillId="0" borderId="20" xfId="0" applyFont="1" applyBorder="1"/>
    <xf numFmtId="0" fontId="10" fillId="0" borderId="0" xfId="0" applyFont="1" applyAlignment="1">
      <alignment horizontal="center"/>
    </xf>
    <xf numFmtId="0" fontId="10" fillId="0" borderId="0" xfId="0" applyFont="1" applyBorder="1"/>
    <xf numFmtId="0" fontId="5" fillId="0" borderId="33" xfId="0" applyFont="1" applyBorder="1"/>
    <xf numFmtId="0" fontId="5" fillId="0" borderId="37" xfId="0" applyFont="1" applyBorder="1"/>
    <xf numFmtId="2" fontId="10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0" fillId="0" borderId="0" xfId="0" applyNumberFormat="1" applyFont="1" applyBorder="1"/>
    <xf numFmtId="0" fontId="5" fillId="0" borderId="4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6" fontId="10" fillId="0" borderId="0" xfId="0" applyNumberFormat="1" applyFont="1"/>
    <xf numFmtId="0" fontId="10" fillId="0" borderId="34" xfId="0" applyFont="1" applyBorder="1"/>
    <xf numFmtId="0" fontId="10" fillId="0" borderId="35" xfId="0" applyFont="1" applyBorder="1"/>
    <xf numFmtId="0" fontId="10" fillId="0" borderId="36" xfId="0" applyFont="1" applyBorder="1"/>
    <xf numFmtId="0" fontId="11" fillId="0" borderId="0" xfId="0" applyFont="1"/>
    <xf numFmtId="2" fontId="11" fillId="0" borderId="0" xfId="0" applyNumberFormat="1" applyFont="1"/>
    <xf numFmtId="0" fontId="5" fillId="0" borderId="0" xfId="0" applyFont="1" applyAlignment="1">
      <alignment horizontal="left"/>
    </xf>
    <xf numFmtId="0" fontId="12" fillId="0" borderId="37" xfId="0" applyFont="1" applyBorder="1" applyAlignment="1">
      <alignment horizontal="left"/>
    </xf>
    <xf numFmtId="164" fontId="5" fillId="0" borderId="33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2" fontId="5" fillId="0" borderId="0" xfId="0" applyNumberFormat="1" applyFont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5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2" xfId="0" applyFont="1" applyBorder="1"/>
    <xf numFmtId="0" fontId="5" fillId="0" borderId="50" xfId="0" applyFont="1" applyBorder="1" applyAlignment="1">
      <alignment horizontal="center"/>
    </xf>
    <xf numFmtId="164" fontId="10" fillId="0" borderId="0" xfId="0" applyNumberFormat="1" applyFont="1"/>
    <xf numFmtId="0" fontId="13" fillId="0" borderId="34" xfId="0" applyFont="1" applyBorder="1"/>
    <xf numFmtId="0" fontId="10" fillId="0" borderId="35" xfId="0" applyFont="1" applyBorder="1" applyAlignment="1">
      <alignment horizontal="left"/>
    </xf>
    <xf numFmtId="0" fontId="13" fillId="0" borderId="35" xfId="0" applyFont="1" applyBorder="1"/>
    <xf numFmtId="0" fontId="5" fillId="0" borderId="57" xfId="0" applyFont="1" applyBorder="1"/>
    <xf numFmtId="164" fontId="6" fillId="0" borderId="38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12" fillId="0" borderId="0" xfId="0" applyFont="1" applyAlignment="1">
      <alignment horizontal="left"/>
    </xf>
    <xf numFmtId="2" fontId="6" fillId="0" borderId="0" xfId="0" applyNumberFormat="1" applyFont="1" applyBorder="1"/>
    <xf numFmtId="0" fontId="14" fillId="0" borderId="35" xfId="0" applyFont="1" applyBorder="1" applyAlignment="1">
      <alignment horizontal="left" wrapText="1"/>
    </xf>
    <xf numFmtId="0" fontId="6" fillId="0" borderId="60" xfId="0" applyFont="1" applyBorder="1"/>
    <xf numFmtId="0" fontId="5" fillId="0" borderId="58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2" fontId="6" fillId="0" borderId="29" xfId="0" applyNumberFormat="1" applyFont="1" applyBorder="1" applyAlignment="1">
      <alignment horizontal="center"/>
    </xf>
    <xf numFmtId="0" fontId="10" fillId="0" borderId="11" xfId="0" applyFont="1" applyBorder="1" applyAlignment="1">
      <alignment horizontal="left" wrapText="1"/>
    </xf>
    <xf numFmtId="0" fontId="10" fillId="0" borderId="1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D169"/>
  <sheetViews>
    <sheetView workbookViewId="0">
      <selection activeCell="A124" sqref="A124"/>
    </sheetView>
  </sheetViews>
  <sheetFormatPr defaultColWidth="11.5703125" defaultRowHeight="15" x14ac:dyDescent="0.25"/>
  <cols>
    <col min="1" max="1" width="23.140625" style="147" customWidth="1"/>
    <col min="2" max="2" width="42.85546875" style="147" customWidth="1"/>
    <col min="3" max="3" width="11.85546875" style="147" bestFit="1" customWidth="1"/>
    <col min="4" max="4" width="11.28515625" style="147" customWidth="1"/>
    <col min="5" max="5" width="12.85546875" style="147" customWidth="1"/>
    <col min="6" max="6" width="12.140625" style="147" customWidth="1"/>
    <col min="7" max="7" width="11.7109375" style="147" customWidth="1"/>
    <col min="8" max="8" width="11.42578125" style="147" customWidth="1"/>
    <col min="9" max="9" width="12.7109375" style="147" customWidth="1"/>
    <col min="10" max="10" width="4.42578125" style="147" customWidth="1"/>
    <col min="11" max="11" width="45.5703125" style="147" customWidth="1"/>
    <col min="12" max="12" width="14.85546875" style="147" customWidth="1"/>
    <col min="13" max="14" width="12.42578125" style="147" customWidth="1"/>
    <col min="15" max="16" width="12.140625" style="147" customWidth="1"/>
    <col min="17" max="18" width="11.140625" style="147" customWidth="1"/>
    <col min="19" max="19" width="12.42578125" style="147" customWidth="1"/>
    <col min="20" max="20" width="13.42578125" style="147" customWidth="1"/>
    <col min="21" max="23" width="11.5703125" style="147"/>
    <col min="24" max="24" width="11.85546875" style="147" bestFit="1" customWidth="1"/>
    <col min="25" max="28" width="11.5703125" style="147"/>
    <col min="29" max="29" width="14.140625" style="147" customWidth="1"/>
    <col min="30" max="258" width="11.5703125" style="147"/>
    <col min="259" max="259" width="23.140625" style="147" customWidth="1"/>
    <col min="260" max="260" width="42.85546875" style="147" customWidth="1"/>
    <col min="261" max="261" width="11.5703125" style="147"/>
    <col min="262" max="262" width="11.28515625" style="147" customWidth="1"/>
    <col min="263" max="263" width="12.85546875" style="147" customWidth="1"/>
    <col min="264" max="264" width="12.140625" style="147" customWidth="1"/>
    <col min="265" max="265" width="11.7109375" style="147" customWidth="1"/>
    <col min="266" max="266" width="11.42578125" style="147" customWidth="1"/>
    <col min="267" max="267" width="12.7109375" style="147" customWidth="1"/>
    <col min="268" max="268" width="4.140625" style="147" customWidth="1"/>
    <col min="269" max="269" width="45.28515625" style="147" customWidth="1"/>
    <col min="270" max="270" width="14.85546875" style="147" customWidth="1"/>
    <col min="271" max="271" width="12.28515625" style="147" customWidth="1"/>
    <col min="272" max="273" width="11.140625" style="147" customWidth="1"/>
    <col min="274" max="274" width="12.42578125" style="147" customWidth="1"/>
    <col min="275" max="275" width="11.42578125" style="147" customWidth="1"/>
    <col min="276" max="276" width="13.5703125" style="147" customWidth="1"/>
    <col min="277" max="514" width="11.5703125" style="147"/>
    <col min="515" max="515" width="23.140625" style="147" customWidth="1"/>
    <col min="516" max="516" width="42.85546875" style="147" customWidth="1"/>
    <col min="517" max="517" width="11.5703125" style="147"/>
    <col min="518" max="518" width="11.28515625" style="147" customWidth="1"/>
    <col min="519" max="519" width="12.85546875" style="147" customWidth="1"/>
    <col min="520" max="520" width="12.140625" style="147" customWidth="1"/>
    <col min="521" max="521" width="11.7109375" style="147" customWidth="1"/>
    <col min="522" max="522" width="11.42578125" style="147" customWidth="1"/>
    <col min="523" max="523" width="12.7109375" style="147" customWidth="1"/>
    <col min="524" max="524" width="4.140625" style="147" customWidth="1"/>
    <col min="525" max="525" width="45.28515625" style="147" customWidth="1"/>
    <col min="526" max="526" width="14.85546875" style="147" customWidth="1"/>
    <col min="527" max="527" width="12.28515625" style="147" customWidth="1"/>
    <col min="528" max="529" width="11.140625" style="147" customWidth="1"/>
    <col min="530" max="530" width="12.42578125" style="147" customWidth="1"/>
    <col min="531" max="531" width="11.42578125" style="147" customWidth="1"/>
    <col min="532" max="532" width="13.5703125" style="147" customWidth="1"/>
    <col min="533" max="770" width="11.5703125" style="147"/>
    <col min="771" max="771" width="23.140625" style="147" customWidth="1"/>
    <col min="772" max="772" width="42.85546875" style="147" customWidth="1"/>
    <col min="773" max="773" width="11.5703125" style="147"/>
    <col min="774" max="774" width="11.28515625" style="147" customWidth="1"/>
    <col min="775" max="775" width="12.85546875" style="147" customWidth="1"/>
    <col min="776" max="776" width="12.140625" style="147" customWidth="1"/>
    <col min="777" max="777" width="11.7109375" style="147" customWidth="1"/>
    <col min="778" max="778" width="11.42578125" style="147" customWidth="1"/>
    <col min="779" max="779" width="12.7109375" style="147" customWidth="1"/>
    <col min="780" max="780" width="4.140625" style="147" customWidth="1"/>
    <col min="781" max="781" width="45.28515625" style="147" customWidth="1"/>
    <col min="782" max="782" width="14.85546875" style="147" customWidth="1"/>
    <col min="783" max="783" width="12.28515625" style="147" customWidth="1"/>
    <col min="784" max="785" width="11.140625" style="147" customWidth="1"/>
    <col min="786" max="786" width="12.42578125" style="147" customWidth="1"/>
    <col min="787" max="787" width="11.42578125" style="147" customWidth="1"/>
    <col min="788" max="788" width="13.5703125" style="147" customWidth="1"/>
    <col min="789" max="1026" width="11.5703125" style="147"/>
    <col min="1027" max="1027" width="23.140625" style="147" customWidth="1"/>
    <col min="1028" max="1028" width="42.85546875" style="147" customWidth="1"/>
    <col min="1029" max="1029" width="11.5703125" style="147"/>
    <col min="1030" max="1030" width="11.28515625" style="147" customWidth="1"/>
    <col min="1031" max="1031" width="12.85546875" style="147" customWidth="1"/>
    <col min="1032" max="1032" width="12.140625" style="147" customWidth="1"/>
    <col min="1033" max="1033" width="11.7109375" style="147" customWidth="1"/>
    <col min="1034" max="1034" width="11.42578125" style="147" customWidth="1"/>
    <col min="1035" max="1035" width="12.7109375" style="147" customWidth="1"/>
    <col min="1036" max="1036" width="4.140625" style="147" customWidth="1"/>
    <col min="1037" max="1037" width="45.28515625" style="147" customWidth="1"/>
    <col min="1038" max="1038" width="14.85546875" style="147" customWidth="1"/>
    <col min="1039" max="1039" width="12.28515625" style="147" customWidth="1"/>
    <col min="1040" max="1041" width="11.140625" style="147" customWidth="1"/>
    <col min="1042" max="1042" width="12.42578125" style="147" customWidth="1"/>
    <col min="1043" max="1043" width="11.42578125" style="147" customWidth="1"/>
    <col min="1044" max="1044" width="13.5703125" style="147" customWidth="1"/>
    <col min="1045" max="1282" width="11.5703125" style="147"/>
    <col min="1283" max="1283" width="23.140625" style="147" customWidth="1"/>
    <col min="1284" max="1284" width="42.85546875" style="147" customWidth="1"/>
    <col min="1285" max="1285" width="11.5703125" style="147"/>
    <col min="1286" max="1286" width="11.28515625" style="147" customWidth="1"/>
    <col min="1287" max="1287" width="12.85546875" style="147" customWidth="1"/>
    <col min="1288" max="1288" width="12.140625" style="147" customWidth="1"/>
    <col min="1289" max="1289" width="11.7109375" style="147" customWidth="1"/>
    <col min="1290" max="1290" width="11.42578125" style="147" customWidth="1"/>
    <col min="1291" max="1291" width="12.7109375" style="147" customWidth="1"/>
    <col min="1292" max="1292" width="4.140625" style="147" customWidth="1"/>
    <col min="1293" max="1293" width="45.28515625" style="147" customWidth="1"/>
    <col min="1294" max="1294" width="14.85546875" style="147" customWidth="1"/>
    <col min="1295" max="1295" width="12.28515625" style="147" customWidth="1"/>
    <col min="1296" max="1297" width="11.140625" style="147" customWidth="1"/>
    <col min="1298" max="1298" width="12.42578125" style="147" customWidth="1"/>
    <col min="1299" max="1299" width="11.42578125" style="147" customWidth="1"/>
    <col min="1300" max="1300" width="13.5703125" style="147" customWidth="1"/>
    <col min="1301" max="1538" width="11.5703125" style="147"/>
    <col min="1539" max="1539" width="23.140625" style="147" customWidth="1"/>
    <col min="1540" max="1540" width="42.85546875" style="147" customWidth="1"/>
    <col min="1541" max="1541" width="11.5703125" style="147"/>
    <col min="1542" max="1542" width="11.28515625" style="147" customWidth="1"/>
    <col min="1543" max="1543" width="12.85546875" style="147" customWidth="1"/>
    <col min="1544" max="1544" width="12.140625" style="147" customWidth="1"/>
    <col min="1545" max="1545" width="11.7109375" style="147" customWidth="1"/>
    <col min="1546" max="1546" width="11.42578125" style="147" customWidth="1"/>
    <col min="1547" max="1547" width="12.7109375" style="147" customWidth="1"/>
    <col min="1548" max="1548" width="4.140625" style="147" customWidth="1"/>
    <col min="1549" max="1549" width="45.28515625" style="147" customWidth="1"/>
    <col min="1550" max="1550" width="14.85546875" style="147" customWidth="1"/>
    <col min="1551" max="1551" width="12.28515625" style="147" customWidth="1"/>
    <col min="1552" max="1553" width="11.140625" style="147" customWidth="1"/>
    <col min="1554" max="1554" width="12.42578125" style="147" customWidth="1"/>
    <col min="1555" max="1555" width="11.42578125" style="147" customWidth="1"/>
    <col min="1556" max="1556" width="13.5703125" style="147" customWidth="1"/>
    <col min="1557" max="1794" width="11.5703125" style="147"/>
    <col min="1795" max="1795" width="23.140625" style="147" customWidth="1"/>
    <col min="1796" max="1796" width="42.85546875" style="147" customWidth="1"/>
    <col min="1797" max="1797" width="11.5703125" style="147"/>
    <col min="1798" max="1798" width="11.28515625" style="147" customWidth="1"/>
    <col min="1799" max="1799" width="12.85546875" style="147" customWidth="1"/>
    <col min="1800" max="1800" width="12.140625" style="147" customWidth="1"/>
    <col min="1801" max="1801" width="11.7109375" style="147" customWidth="1"/>
    <col min="1802" max="1802" width="11.42578125" style="147" customWidth="1"/>
    <col min="1803" max="1803" width="12.7109375" style="147" customWidth="1"/>
    <col min="1804" max="1804" width="4.140625" style="147" customWidth="1"/>
    <col min="1805" max="1805" width="45.28515625" style="147" customWidth="1"/>
    <col min="1806" max="1806" width="14.85546875" style="147" customWidth="1"/>
    <col min="1807" max="1807" width="12.28515625" style="147" customWidth="1"/>
    <col min="1808" max="1809" width="11.140625" style="147" customWidth="1"/>
    <col min="1810" max="1810" width="12.42578125" style="147" customWidth="1"/>
    <col min="1811" max="1811" width="11.42578125" style="147" customWidth="1"/>
    <col min="1812" max="1812" width="13.5703125" style="147" customWidth="1"/>
    <col min="1813" max="2050" width="11.5703125" style="147"/>
    <col min="2051" max="2051" width="23.140625" style="147" customWidth="1"/>
    <col min="2052" max="2052" width="42.85546875" style="147" customWidth="1"/>
    <col min="2053" max="2053" width="11.5703125" style="147"/>
    <col min="2054" max="2054" width="11.28515625" style="147" customWidth="1"/>
    <col min="2055" max="2055" width="12.85546875" style="147" customWidth="1"/>
    <col min="2056" max="2056" width="12.140625" style="147" customWidth="1"/>
    <col min="2057" max="2057" width="11.7109375" style="147" customWidth="1"/>
    <col min="2058" max="2058" width="11.42578125" style="147" customWidth="1"/>
    <col min="2059" max="2059" width="12.7109375" style="147" customWidth="1"/>
    <col min="2060" max="2060" width="4.140625" style="147" customWidth="1"/>
    <col min="2061" max="2061" width="45.28515625" style="147" customWidth="1"/>
    <col min="2062" max="2062" width="14.85546875" style="147" customWidth="1"/>
    <col min="2063" max="2063" width="12.28515625" style="147" customWidth="1"/>
    <col min="2064" max="2065" width="11.140625" style="147" customWidth="1"/>
    <col min="2066" max="2066" width="12.42578125" style="147" customWidth="1"/>
    <col min="2067" max="2067" width="11.42578125" style="147" customWidth="1"/>
    <col min="2068" max="2068" width="13.5703125" style="147" customWidth="1"/>
    <col min="2069" max="2306" width="11.5703125" style="147"/>
    <col min="2307" max="2307" width="23.140625" style="147" customWidth="1"/>
    <col min="2308" max="2308" width="42.85546875" style="147" customWidth="1"/>
    <col min="2309" max="2309" width="11.5703125" style="147"/>
    <col min="2310" max="2310" width="11.28515625" style="147" customWidth="1"/>
    <col min="2311" max="2311" width="12.85546875" style="147" customWidth="1"/>
    <col min="2312" max="2312" width="12.140625" style="147" customWidth="1"/>
    <col min="2313" max="2313" width="11.7109375" style="147" customWidth="1"/>
    <col min="2314" max="2314" width="11.42578125" style="147" customWidth="1"/>
    <col min="2315" max="2315" width="12.7109375" style="147" customWidth="1"/>
    <col min="2316" max="2316" width="4.140625" style="147" customWidth="1"/>
    <col min="2317" max="2317" width="45.28515625" style="147" customWidth="1"/>
    <col min="2318" max="2318" width="14.85546875" style="147" customWidth="1"/>
    <col min="2319" max="2319" width="12.28515625" style="147" customWidth="1"/>
    <col min="2320" max="2321" width="11.140625" style="147" customWidth="1"/>
    <col min="2322" max="2322" width="12.42578125" style="147" customWidth="1"/>
    <col min="2323" max="2323" width="11.42578125" style="147" customWidth="1"/>
    <col min="2324" max="2324" width="13.5703125" style="147" customWidth="1"/>
    <col min="2325" max="2562" width="11.5703125" style="147"/>
    <col min="2563" max="2563" width="23.140625" style="147" customWidth="1"/>
    <col min="2564" max="2564" width="42.85546875" style="147" customWidth="1"/>
    <col min="2565" max="2565" width="11.5703125" style="147"/>
    <col min="2566" max="2566" width="11.28515625" style="147" customWidth="1"/>
    <col min="2567" max="2567" width="12.85546875" style="147" customWidth="1"/>
    <col min="2568" max="2568" width="12.140625" style="147" customWidth="1"/>
    <col min="2569" max="2569" width="11.7109375" style="147" customWidth="1"/>
    <col min="2570" max="2570" width="11.42578125" style="147" customWidth="1"/>
    <col min="2571" max="2571" width="12.7109375" style="147" customWidth="1"/>
    <col min="2572" max="2572" width="4.140625" style="147" customWidth="1"/>
    <col min="2573" max="2573" width="45.28515625" style="147" customWidth="1"/>
    <col min="2574" max="2574" width="14.85546875" style="147" customWidth="1"/>
    <col min="2575" max="2575" width="12.28515625" style="147" customWidth="1"/>
    <col min="2576" max="2577" width="11.140625" style="147" customWidth="1"/>
    <col min="2578" max="2578" width="12.42578125" style="147" customWidth="1"/>
    <col min="2579" max="2579" width="11.42578125" style="147" customWidth="1"/>
    <col min="2580" max="2580" width="13.5703125" style="147" customWidth="1"/>
    <col min="2581" max="2818" width="11.5703125" style="147"/>
    <col min="2819" max="2819" width="23.140625" style="147" customWidth="1"/>
    <col min="2820" max="2820" width="42.85546875" style="147" customWidth="1"/>
    <col min="2821" max="2821" width="11.5703125" style="147"/>
    <col min="2822" max="2822" width="11.28515625" style="147" customWidth="1"/>
    <col min="2823" max="2823" width="12.85546875" style="147" customWidth="1"/>
    <col min="2824" max="2824" width="12.140625" style="147" customWidth="1"/>
    <col min="2825" max="2825" width="11.7109375" style="147" customWidth="1"/>
    <col min="2826" max="2826" width="11.42578125" style="147" customWidth="1"/>
    <col min="2827" max="2827" width="12.7109375" style="147" customWidth="1"/>
    <col min="2828" max="2828" width="4.140625" style="147" customWidth="1"/>
    <col min="2829" max="2829" width="45.28515625" style="147" customWidth="1"/>
    <col min="2830" max="2830" width="14.85546875" style="147" customWidth="1"/>
    <col min="2831" max="2831" width="12.28515625" style="147" customWidth="1"/>
    <col min="2832" max="2833" width="11.140625" style="147" customWidth="1"/>
    <col min="2834" max="2834" width="12.42578125" style="147" customWidth="1"/>
    <col min="2835" max="2835" width="11.42578125" style="147" customWidth="1"/>
    <col min="2836" max="2836" width="13.5703125" style="147" customWidth="1"/>
    <col min="2837" max="3074" width="11.5703125" style="147"/>
    <col min="3075" max="3075" width="23.140625" style="147" customWidth="1"/>
    <col min="3076" max="3076" width="42.85546875" style="147" customWidth="1"/>
    <col min="3077" max="3077" width="11.5703125" style="147"/>
    <col min="3078" max="3078" width="11.28515625" style="147" customWidth="1"/>
    <col min="3079" max="3079" width="12.85546875" style="147" customWidth="1"/>
    <col min="3080" max="3080" width="12.140625" style="147" customWidth="1"/>
    <col min="3081" max="3081" width="11.7109375" style="147" customWidth="1"/>
    <col min="3082" max="3082" width="11.42578125" style="147" customWidth="1"/>
    <col min="3083" max="3083" width="12.7109375" style="147" customWidth="1"/>
    <col min="3084" max="3084" width="4.140625" style="147" customWidth="1"/>
    <col min="3085" max="3085" width="45.28515625" style="147" customWidth="1"/>
    <col min="3086" max="3086" width="14.85546875" style="147" customWidth="1"/>
    <col min="3087" max="3087" width="12.28515625" style="147" customWidth="1"/>
    <col min="3088" max="3089" width="11.140625" style="147" customWidth="1"/>
    <col min="3090" max="3090" width="12.42578125" style="147" customWidth="1"/>
    <col min="3091" max="3091" width="11.42578125" style="147" customWidth="1"/>
    <col min="3092" max="3092" width="13.5703125" style="147" customWidth="1"/>
    <col min="3093" max="3330" width="11.5703125" style="147"/>
    <col min="3331" max="3331" width="23.140625" style="147" customWidth="1"/>
    <col min="3332" max="3332" width="42.85546875" style="147" customWidth="1"/>
    <col min="3333" max="3333" width="11.5703125" style="147"/>
    <col min="3334" max="3334" width="11.28515625" style="147" customWidth="1"/>
    <col min="3335" max="3335" width="12.85546875" style="147" customWidth="1"/>
    <col min="3336" max="3336" width="12.140625" style="147" customWidth="1"/>
    <col min="3337" max="3337" width="11.7109375" style="147" customWidth="1"/>
    <col min="3338" max="3338" width="11.42578125" style="147" customWidth="1"/>
    <col min="3339" max="3339" width="12.7109375" style="147" customWidth="1"/>
    <col min="3340" max="3340" width="4.140625" style="147" customWidth="1"/>
    <col min="3341" max="3341" width="45.28515625" style="147" customWidth="1"/>
    <col min="3342" max="3342" width="14.85546875" style="147" customWidth="1"/>
    <col min="3343" max="3343" width="12.28515625" style="147" customWidth="1"/>
    <col min="3344" max="3345" width="11.140625" style="147" customWidth="1"/>
    <col min="3346" max="3346" width="12.42578125" style="147" customWidth="1"/>
    <col min="3347" max="3347" width="11.42578125" style="147" customWidth="1"/>
    <col min="3348" max="3348" width="13.5703125" style="147" customWidth="1"/>
    <col min="3349" max="3586" width="11.5703125" style="147"/>
    <col min="3587" max="3587" width="23.140625" style="147" customWidth="1"/>
    <col min="3588" max="3588" width="42.85546875" style="147" customWidth="1"/>
    <col min="3589" max="3589" width="11.5703125" style="147"/>
    <col min="3590" max="3590" width="11.28515625" style="147" customWidth="1"/>
    <col min="3591" max="3591" width="12.85546875" style="147" customWidth="1"/>
    <col min="3592" max="3592" width="12.140625" style="147" customWidth="1"/>
    <col min="3593" max="3593" width="11.7109375" style="147" customWidth="1"/>
    <col min="3594" max="3594" width="11.42578125" style="147" customWidth="1"/>
    <col min="3595" max="3595" width="12.7109375" style="147" customWidth="1"/>
    <col min="3596" max="3596" width="4.140625" style="147" customWidth="1"/>
    <col min="3597" max="3597" width="45.28515625" style="147" customWidth="1"/>
    <col min="3598" max="3598" width="14.85546875" style="147" customWidth="1"/>
    <col min="3599" max="3599" width="12.28515625" style="147" customWidth="1"/>
    <col min="3600" max="3601" width="11.140625" style="147" customWidth="1"/>
    <col min="3602" max="3602" width="12.42578125" style="147" customWidth="1"/>
    <col min="3603" max="3603" width="11.42578125" style="147" customWidth="1"/>
    <col min="3604" max="3604" width="13.5703125" style="147" customWidth="1"/>
    <col min="3605" max="3842" width="11.5703125" style="147"/>
    <col min="3843" max="3843" width="23.140625" style="147" customWidth="1"/>
    <col min="3844" max="3844" width="42.85546875" style="147" customWidth="1"/>
    <col min="3845" max="3845" width="11.5703125" style="147"/>
    <col min="3846" max="3846" width="11.28515625" style="147" customWidth="1"/>
    <col min="3847" max="3847" width="12.85546875" style="147" customWidth="1"/>
    <col min="3848" max="3848" width="12.140625" style="147" customWidth="1"/>
    <col min="3849" max="3849" width="11.7109375" style="147" customWidth="1"/>
    <col min="3850" max="3850" width="11.42578125" style="147" customWidth="1"/>
    <col min="3851" max="3851" width="12.7109375" style="147" customWidth="1"/>
    <col min="3852" max="3852" width="4.140625" style="147" customWidth="1"/>
    <col min="3853" max="3853" width="45.28515625" style="147" customWidth="1"/>
    <col min="3854" max="3854" width="14.85546875" style="147" customWidth="1"/>
    <col min="3855" max="3855" width="12.28515625" style="147" customWidth="1"/>
    <col min="3856" max="3857" width="11.140625" style="147" customWidth="1"/>
    <col min="3858" max="3858" width="12.42578125" style="147" customWidth="1"/>
    <col min="3859" max="3859" width="11.42578125" style="147" customWidth="1"/>
    <col min="3860" max="3860" width="13.5703125" style="147" customWidth="1"/>
    <col min="3861" max="4098" width="11.5703125" style="147"/>
    <col min="4099" max="4099" width="23.140625" style="147" customWidth="1"/>
    <col min="4100" max="4100" width="42.85546875" style="147" customWidth="1"/>
    <col min="4101" max="4101" width="11.5703125" style="147"/>
    <col min="4102" max="4102" width="11.28515625" style="147" customWidth="1"/>
    <col min="4103" max="4103" width="12.85546875" style="147" customWidth="1"/>
    <col min="4104" max="4104" width="12.140625" style="147" customWidth="1"/>
    <col min="4105" max="4105" width="11.7109375" style="147" customWidth="1"/>
    <col min="4106" max="4106" width="11.42578125" style="147" customWidth="1"/>
    <col min="4107" max="4107" width="12.7109375" style="147" customWidth="1"/>
    <col min="4108" max="4108" width="4.140625" style="147" customWidth="1"/>
    <col min="4109" max="4109" width="45.28515625" style="147" customWidth="1"/>
    <col min="4110" max="4110" width="14.85546875" style="147" customWidth="1"/>
    <col min="4111" max="4111" width="12.28515625" style="147" customWidth="1"/>
    <col min="4112" max="4113" width="11.140625" style="147" customWidth="1"/>
    <col min="4114" max="4114" width="12.42578125" style="147" customWidth="1"/>
    <col min="4115" max="4115" width="11.42578125" style="147" customWidth="1"/>
    <col min="4116" max="4116" width="13.5703125" style="147" customWidth="1"/>
    <col min="4117" max="4354" width="11.5703125" style="147"/>
    <col min="4355" max="4355" width="23.140625" style="147" customWidth="1"/>
    <col min="4356" max="4356" width="42.85546875" style="147" customWidth="1"/>
    <col min="4357" max="4357" width="11.5703125" style="147"/>
    <col min="4358" max="4358" width="11.28515625" style="147" customWidth="1"/>
    <col min="4359" max="4359" width="12.85546875" style="147" customWidth="1"/>
    <col min="4360" max="4360" width="12.140625" style="147" customWidth="1"/>
    <col min="4361" max="4361" width="11.7109375" style="147" customWidth="1"/>
    <col min="4362" max="4362" width="11.42578125" style="147" customWidth="1"/>
    <col min="4363" max="4363" width="12.7109375" style="147" customWidth="1"/>
    <col min="4364" max="4364" width="4.140625" style="147" customWidth="1"/>
    <col min="4365" max="4365" width="45.28515625" style="147" customWidth="1"/>
    <col min="4366" max="4366" width="14.85546875" style="147" customWidth="1"/>
    <col min="4367" max="4367" width="12.28515625" style="147" customWidth="1"/>
    <col min="4368" max="4369" width="11.140625" style="147" customWidth="1"/>
    <col min="4370" max="4370" width="12.42578125" style="147" customWidth="1"/>
    <col min="4371" max="4371" width="11.42578125" style="147" customWidth="1"/>
    <col min="4372" max="4372" width="13.5703125" style="147" customWidth="1"/>
    <col min="4373" max="4610" width="11.5703125" style="147"/>
    <col min="4611" max="4611" width="23.140625" style="147" customWidth="1"/>
    <col min="4612" max="4612" width="42.85546875" style="147" customWidth="1"/>
    <col min="4613" max="4613" width="11.5703125" style="147"/>
    <col min="4614" max="4614" width="11.28515625" style="147" customWidth="1"/>
    <col min="4615" max="4615" width="12.85546875" style="147" customWidth="1"/>
    <col min="4616" max="4616" width="12.140625" style="147" customWidth="1"/>
    <col min="4617" max="4617" width="11.7109375" style="147" customWidth="1"/>
    <col min="4618" max="4618" width="11.42578125" style="147" customWidth="1"/>
    <col min="4619" max="4619" width="12.7109375" style="147" customWidth="1"/>
    <col min="4620" max="4620" width="4.140625" style="147" customWidth="1"/>
    <col min="4621" max="4621" width="45.28515625" style="147" customWidth="1"/>
    <col min="4622" max="4622" width="14.85546875" style="147" customWidth="1"/>
    <col min="4623" max="4623" width="12.28515625" style="147" customWidth="1"/>
    <col min="4624" max="4625" width="11.140625" style="147" customWidth="1"/>
    <col min="4626" max="4626" width="12.42578125" style="147" customWidth="1"/>
    <col min="4627" max="4627" width="11.42578125" style="147" customWidth="1"/>
    <col min="4628" max="4628" width="13.5703125" style="147" customWidth="1"/>
    <col min="4629" max="4866" width="11.5703125" style="147"/>
    <col min="4867" max="4867" width="23.140625" style="147" customWidth="1"/>
    <col min="4868" max="4868" width="42.85546875" style="147" customWidth="1"/>
    <col min="4869" max="4869" width="11.5703125" style="147"/>
    <col min="4870" max="4870" width="11.28515625" style="147" customWidth="1"/>
    <col min="4871" max="4871" width="12.85546875" style="147" customWidth="1"/>
    <col min="4872" max="4872" width="12.140625" style="147" customWidth="1"/>
    <col min="4873" max="4873" width="11.7109375" style="147" customWidth="1"/>
    <col min="4874" max="4874" width="11.42578125" style="147" customWidth="1"/>
    <col min="4875" max="4875" width="12.7109375" style="147" customWidth="1"/>
    <col min="4876" max="4876" width="4.140625" style="147" customWidth="1"/>
    <col min="4877" max="4877" width="45.28515625" style="147" customWidth="1"/>
    <col min="4878" max="4878" width="14.85546875" style="147" customWidth="1"/>
    <col min="4879" max="4879" width="12.28515625" style="147" customWidth="1"/>
    <col min="4880" max="4881" width="11.140625" style="147" customWidth="1"/>
    <col min="4882" max="4882" width="12.42578125" style="147" customWidth="1"/>
    <col min="4883" max="4883" width="11.42578125" style="147" customWidth="1"/>
    <col min="4884" max="4884" width="13.5703125" style="147" customWidth="1"/>
    <col min="4885" max="5122" width="11.5703125" style="147"/>
    <col min="5123" max="5123" width="23.140625" style="147" customWidth="1"/>
    <col min="5124" max="5124" width="42.85546875" style="147" customWidth="1"/>
    <col min="5125" max="5125" width="11.5703125" style="147"/>
    <col min="5126" max="5126" width="11.28515625" style="147" customWidth="1"/>
    <col min="5127" max="5127" width="12.85546875" style="147" customWidth="1"/>
    <col min="5128" max="5128" width="12.140625" style="147" customWidth="1"/>
    <col min="5129" max="5129" width="11.7109375" style="147" customWidth="1"/>
    <col min="5130" max="5130" width="11.42578125" style="147" customWidth="1"/>
    <col min="5131" max="5131" width="12.7109375" style="147" customWidth="1"/>
    <col min="5132" max="5132" width="4.140625" style="147" customWidth="1"/>
    <col min="5133" max="5133" width="45.28515625" style="147" customWidth="1"/>
    <col min="5134" max="5134" width="14.85546875" style="147" customWidth="1"/>
    <col min="5135" max="5135" width="12.28515625" style="147" customWidth="1"/>
    <col min="5136" max="5137" width="11.140625" style="147" customWidth="1"/>
    <col min="5138" max="5138" width="12.42578125" style="147" customWidth="1"/>
    <col min="5139" max="5139" width="11.42578125" style="147" customWidth="1"/>
    <col min="5140" max="5140" width="13.5703125" style="147" customWidth="1"/>
    <col min="5141" max="5378" width="11.5703125" style="147"/>
    <col min="5379" max="5379" width="23.140625" style="147" customWidth="1"/>
    <col min="5380" max="5380" width="42.85546875" style="147" customWidth="1"/>
    <col min="5381" max="5381" width="11.5703125" style="147"/>
    <col min="5382" max="5382" width="11.28515625" style="147" customWidth="1"/>
    <col min="5383" max="5383" width="12.85546875" style="147" customWidth="1"/>
    <col min="5384" max="5384" width="12.140625" style="147" customWidth="1"/>
    <col min="5385" max="5385" width="11.7109375" style="147" customWidth="1"/>
    <col min="5386" max="5386" width="11.42578125" style="147" customWidth="1"/>
    <col min="5387" max="5387" width="12.7109375" style="147" customWidth="1"/>
    <col min="5388" max="5388" width="4.140625" style="147" customWidth="1"/>
    <col min="5389" max="5389" width="45.28515625" style="147" customWidth="1"/>
    <col min="5390" max="5390" width="14.85546875" style="147" customWidth="1"/>
    <col min="5391" max="5391" width="12.28515625" style="147" customWidth="1"/>
    <col min="5392" max="5393" width="11.140625" style="147" customWidth="1"/>
    <col min="5394" max="5394" width="12.42578125" style="147" customWidth="1"/>
    <col min="5395" max="5395" width="11.42578125" style="147" customWidth="1"/>
    <col min="5396" max="5396" width="13.5703125" style="147" customWidth="1"/>
    <col min="5397" max="5634" width="11.5703125" style="147"/>
    <col min="5635" max="5635" width="23.140625" style="147" customWidth="1"/>
    <col min="5636" max="5636" width="42.85546875" style="147" customWidth="1"/>
    <col min="5637" max="5637" width="11.5703125" style="147"/>
    <col min="5638" max="5638" width="11.28515625" style="147" customWidth="1"/>
    <col min="5639" max="5639" width="12.85546875" style="147" customWidth="1"/>
    <col min="5640" max="5640" width="12.140625" style="147" customWidth="1"/>
    <col min="5641" max="5641" width="11.7109375" style="147" customWidth="1"/>
    <col min="5642" max="5642" width="11.42578125" style="147" customWidth="1"/>
    <col min="5643" max="5643" width="12.7109375" style="147" customWidth="1"/>
    <col min="5644" max="5644" width="4.140625" style="147" customWidth="1"/>
    <col min="5645" max="5645" width="45.28515625" style="147" customWidth="1"/>
    <col min="5646" max="5646" width="14.85546875" style="147" customWidth="1"/>
    <col min="5647" max="5647" width="12.28515625" style="147" customWidth="1"/>
    <col min="5648" max="5649" width="11.140625" style="147" customWidth="1"/>
    <col min="5650" max="5650" width="12.42578125" style="147" customWidth="1"/>
    <col min="5651" max="5651" width="11.42578125" style="147" customWidth="1"/>
    <col min="5652" max="5652" width="13.5703125" style="147" customWidth="1"/>
    <col min="5653" max="5890" width="11.5703125" style="147"/>
    <col min="5891" max="5891" width="23.140625" style="147" customWidth="1"/>
    <col min="5892" max="5892" width="42.85546875" style="147" customWidth="1"/>
    <col min="5893" max="5893" width="11.5703125" style="147"/>
    <col min="5894" max="5894" width="11.28515625" style="147" customWidth="1"/>
    <col min="5895" max="5895" width="12.85546875" style="147" customWidth="1"/>
    <col min="5896" max="5896" width="12.140625" style="147" customWidth="1"/>
    <col min="5897" max="5897" width="11.7109375" style="147" customWidth="1"/>
    <col min="5898" max="5898" width="11.42578125" style="147" customWidth="1"/>
    <col min="5899" max="5899" width="12.7109375" style="147" customWidth="1"/>
    <col min="5900" max="5900" width="4.140625" style="147" customWidth="1"/>
    <col min="5901" max="5901" width="45.28515625" style="147" customWidth="1"/>
    <col min="5902" max="5902" width="14.85546875" style="147" customWidth="1"/>
    <col min="5903" max="5903" width="12.28515625" style="147" customWidth="1"/>
    <col min="5904" max="5905" width="11.140625" style="147" customWidth="1"/>
    <col min="5906" max="5906" width="12.42578125" style="147" customWidth="1"/>
    <col min="5907" max="5907" width="11.42578125" style="147" customWidth="1"/>
    <col min="5908" max="5908" width="13.5703125" style="147" customWidth="1"/>
    <col min="5909" max="6146" width="11.5703125" style="147"/>
    <col min="6147" max="6147" width="23.140625" style="147" customWidth="1"/>
    <col min="6148" max="6148" width="42.85546875" style="147" customWidth="1"/>
    <col min="6149" max="6149" width="11.5703125" style="147"/>
    <col min="6150" max="6150" width="11.28515625" style="147" customWidth="1"/>
    <col min="6151" max="6151" width="12.85546875" style="147" customWidth="1"/>
    <col min="6152" max="6152" width="12.140625" style="147" customWidth="1"/>
    <col min="6153" max="6153" width="11.7109375" style="147" customWidth="1"/>
    <col min="6154" max="6154" width="11.42578125" style="147" customWidth="1"/>
    <col min="6155" max="6155" width="12.7109375" style="147" customWidth="1"/>
    <col min="6156" max="6156" width="4.140625" style="147" customWidth="1"/>
    <col min="6157" max="6157" width="45.28515625" style="147" customWidth="1"/>
    <col min="6158" max="6158" width="14.85546875" style="147" customWidth="1"/>
    <col min="6159" max="6159" width="12.28515625" style="147" customWidth="1"/>
    <col min="6160" max="6161" width="11.140625" style="147" customWidth="1"/>
    <col min="6162" max="6162" width="12.42578125" style="147" customWidth="1"/>
    <col min="6163" max="6163" width="11.42578125" style="147" customWidth="1"/>
    <col min="6164" max="6164" width="13.5703125" style="147" customWidth="1"/>
    <col min="6165" max="6402" width="11.5703125" style="147"/>
    <col min="6403" max="6403" width="23.140625" style="147" customWidth="1"/>
    <col min="6404" max="6404" width="42.85546875" style="147" customWidth="1"/>
    <col min="6405" max="6405" width="11.5703125" style="147"/>
    <col min="6406" max="6406" width="11.28515625" style="147" customWidth="1"/>
    <col min="6407" max="6407" width="12.85546875" style="147" customWidth="1"/>
    <col min="6408" max="6408" width="12.140625" style="147" customWidth="1"/>
    <col min="6409" max="6409" width="11.7109375" style="147" customWidth="1"/>
    <col min="6410" max="6410" width="11.42578125" style="147" customWidth="1"/>
    <col min="6411" max="6411" width="12.7109375" style="147" customWidth="1"/>
    <col min="6412" max="6412" width="4.140625" style="147" customWidth="1"/>
    <col min="6413" max="6413" width="45.28515625" style="147" customWidth="1"/>
    <col min="6414" max="6414" width="14.85546875" style="147" customWidth="1"/>
    <col min="6415" max="6415" width="12.28515625" style="147" customWidth="1"/>
    <col min="6416" max="6417" width="11.140625" style="147" customWidth="1"/>
    <col min="6418" max="6418" width="12.42578125" style="147" customWidth="1"/>
    <col min="6419" max="6419" width="11.42578125" style="147" customWidth="1"/>
    <col min="6420" max="6420" width="13.5703125" style="147" customWidth="1"/>
    <col min="6421" max="6658" width="11.5703125" style="147"/>
    <col min="6659" max="6659" width="23.140625" style="147" customWidth="1"/>
    <col min="6660" max="6660" width="42.85546875" style="147" customWidth="1"/>
    <col min="6661" max="6661" width="11.5703125" style="147"/>
    <col min="6662" max="6662" width="11.28515625" style="147" customWidth="1"/>
    <col min="6663" max="6663" width="12.85546875" style="147" customWidth="1"/>
    <col min="6664" max="6664" width="12.140625" style="147" customWidth="1"/>
    <col min="6665" max="6665" width="11.7109375" style="147" customWidth="1"/>
    <col min="6666" max="6666" width="11.42578125" style="147" customWidth="1"/>
    <col min="6667" max="6667" width="12.7109375" style="147" customWidth="1"/>
    <col min="6668" max="6668" width="4.140625" style="147" customWidth="1"/>
    <col min="6669" max="6669" width="45.28515625" style="147" customWidth="1"/>
    <col min="6670" max="6670" width="14.85546875" style="147" customWidth="1"/>
    <col min="6671" max="6671" width="12.28515625" style="147" customWidth="1"/>
    <col min="6672" max="6673" width="11.140625" style="147" customWidth="1"/>
    <col min="6674" max="6674" width="12.42578125" style="147" customWidth="1"/>
    <col min="6675" max="6675" width="11.42578125" style="147" customWidth="1"/>
    <col min="6676" max="6676" width="13.5703125" style="147" customWidth="1"/>
    <col min="6677" max="6914" width="11.5703125" style="147"/>
    <col min="6915" max="6915" width="23.140625" style="147" customWidth="1"/>
    <col min="6916" max="6916" width="42.85546875" style="147" customWidth="1"/>
    <col min="6917" max="6917" width="11.5703125" style="147"/>
    <col min="6918" max="6918" width="11.28515625" style="147" customWidth="1"/>
    <col min="6919" max="6919" width="12.85546875" style="147" customWidth="1"/>
    <col min="6920" max="6920" width="12.140625" style="147" customWidth="1"/>
    <col min="6921" max="6921" width="11.7109375" style="147" customWidth="1"/>
    <col min="6922" max="6922" width="11.42578125" style="147" customWidth="1"/>
    <col min="6923" max="6923" width="12.7109375" style="147" customWidth="1"/>
    <col min="6924" max="6924" width="4.140625" style="147" customWidth="1"/>
    <col min="6925" max="6925" width="45.28515625" style="147" customWidth="1"/>
    <col min="6926" max="6926" width="14.85546875" style="147" customWidth="1"/>
    <col min="6927" max="6927" width="12.28515625" style="147" customWidth="1"/>
    <col min="6928" max="6929" width="11.140625" style="147" customWidth="1"/>
    <col min="6930" max="6930" width="12.42578125" style="147" customWidth="1"/>
    <col min="6931" max="6931" width="11.42578125" style="147" customWidth="1"/>
    <col min="6932" max="6932" width="13.5703125" style="147" customWidth="1"/>
    <col min="6933" max="7170" width="11.5703125" style="147"/>
    <col min="7171" max="7171" width="23.140625" style="147" customWidth="1"/>
    <col min="7172" max="7172" width="42.85546875" style="147" customWidth="1"/>
    <col min="7173" max="7173" width="11.5703125" style="147"/>
    <col min="7174" max="7174" width="11.28515625" style="147" customWidth="1"/>
    <col min="7175" max="7175" width="12.85546875" style="147" customWidth="1"/>
    <col min="7176" max="7176" width="12.140625" style="147" customWidth="1"/>
    <col min="7177" max="7177" width="11.7109375" style="147" customWidth="1"/>
    <col min="7178" max="7178" width="11.42578125" style="147" customWidth="1"/>
    <col min="7179" max="7179" width="12.7109375" style="147" customWidth="1"/>
    <col min="7180" max="7180" width="4.140625" style="147" customWidth="1"/>
    <col min="7181" max="7181" width="45.28515625" style="147" customWidth="1"/>
    <col min="7182" max="7182" width="14.85546875" style="147" customWidth="1"/>
    <col min="7183" max="7183" width="12.28515625" style="147" customWidth="1"/>
    <col min="7184" max="7185" width="11.140625" style="147" customWidth="1"/>
    <col min="7186" max="7186" width="12.42578125" style="147" customWidth="1"/>
    <col min="7187" max="7187" width="11.42578125" style="147" customWidth="1"/>
    <col min="7188" max="7188" width="13.5703125" style="147" customWidth="1"/>
    <col min="7189" max="7426" width="11.5703125" style="147"/>
    <col min="7427" max="7427" width="23.140625" style="147" customWidth="1"/>
    <col min="7428" max="7428" width="42.85546875" style="147" customWidth="1"/>
    <col min="7429" max="7429" width="11.5703125" style="147"/>
    <col min="7430" max="7430" width="11.28515625" style="147" customWidth="1"/>
    <col min="7431" max="7431" width="12.85546875" style="147" customWidth="1"/>
    <col min="7432" max="7432" width="12.140625" style="147" customWidth="1"/>
    <col min="7433" max="7433" width="11.7109375" style="147" customWidth="1"/>
    <col min="7434" max="7434" width="11.42578125" style="147" customWidth="1"/>
    <col min="7435" max="7435" width="12.7109375" style="147" customWidth="1"/>
    <col min="7436" max="7436" width="4.140625" style="147" customWidth="1"/>
    <col min="7437" max="7437" width="45.28515625" style="147" customWidth="1"/>
    <col min="7438" max="7438" width="14.85546875" style="147" customWidth="1"/>
    <col min="7439" max="7439" width="12.28515625" style="147" customWidth="1"/>
    <col min="7440" max="7441" width="11.140625" style="147" customWidth="1"/>
    <col min="7442" max="7442" width="12.42578125" style="147" customWidth="1"/>
    <col min="7443" max="7443" width="11.42578125" style="147" customWidth="1"/>
    <col min="7444" max="7444" width="13.5703125" style="147" customWidth="1"/>
    <col min="7445" max="7682" width="11.5703125" style="147"/>
    <col min="7683" max="7683" width="23.140625" style="147" customWidth="1"/>
    <col min="7684" max="7684" width="42.85546875" style="147" customWidth="1"/>
    <col min="7685" max="7685" width="11.5703125" style="147"/>
    <col min="7686" max="7686" width="11.28515625" style="147" customWidth="1"/>
    <col min="7687" max="7687" width="12.85546875" style="147" customWidth="1"/>
    <col min="7688" max="7688" width="12.140625" style="147" customWidth="1"/>
    <col min="7689" max="7689" width="11.7109375" style="147" customWidth="1"/>
    <col min="7690" max="7690" width="11.42578125" style="147" customWidth="1"/>
    <col min="7691" max="7691" width="12.7109375" style="147" customWidth="1"/>
    <col min="7692" max="7692" width="4.140625" style="147" customWidth="1"/>
    <col min="7693" max="7693" width="45.28515625" style="147" customWidth="1"/>
    <col min="7694" max="7694" width="14.85546875" style="147" customWidth="1"/>
    <col min="7695" max="7695" width="12.28515625" style="147" customWidth="1"/>
    <col min="7696" max="7697" width="11.140625" style="147" customWidth="1"/>
    <col min="7698" max="7698" width="12.42578125" style="147" customWidth="1"/>
    <col min="7699" max="7699" width="11.42578125" style="147" customWidth="1"/>
    <col min="7700" max="7700" width="13.5703125" style="147" customWidth="1"/>
    <col min="7701" max="7938" width="11.5703125" style="147"/>
    <col min="7939" max="7939" width="23.140625" style="147" customWidth="1"/>
    <col min="7940" max="7940" width="42.85546875" style="147" customWidth="1"/>
    <col min="7941" max="7941" width="11.5703125" style="147"/>
    <col min="7942" max="7942" width="11.28515625" style="147" customWidth="1"/>
    <col min="7943" max="7943" width="12.85546875" style="147" customWidth="1"/>
    <col min="7944" max="7944" width="12.140625" style="147" customWidth="1"/>
    <col min="7945" max="7945" width="11.7109375" style="147" customWidth="1"/>
    <col min="7946" max="7946" width="11.42578125" style="147" customWidth="1"/>
    <col min="7947" max="7947" width="12.7109375" style="147" customWidth="1"/>
    <col min="7948" max="7948" width="4.140625" style="147" customWidth="1"/>
    <col min="7949" max="7949" width="45.28515625" style="147" customWidth="1"/>
    <col min="7950" max="7950" width="14.85546875" style="147" customWidth="1"/>
    <col min="7951" max="7951" width="12.28515625" style="147" customWidth="1"/>
    <col min="7952" max="7953" width="11.140625" style="147" customWidth="1"/>
    <col min="7954" max="7954" width="12.42578125" style="147" customWidth="1"/>
    <col min="7955" max="7955" width="11.42578125" style="147" customWidth="1"/>
    <col min="7956" max="7956" width="13.5703125" style="147" customWidth="1"/>
    <col min="7957" max="8194" width="11.5703125" style="147"/>
    <col min="8195" max="8195" width="23.140625" style="147" customWidth="1"/>
    <col min="8196" max="8196" width="42.85546875" style="147" customWidth="1"/>
    <col min="8197" max="8197" width="11.5703125" style="147"/>
    <col min="8198" max="8198" width="11.28515625" style="147" customWidth="1"/>
    <col min="8199" max="8199" width="12.85546875" style="147" customWidth="1"/>
    <col min="8200" max="8200" width="12.140625" style="147" customWidth="1"/>
    <col min="8201" max="8201" width="11.7109375" style="147" customWidth="1"/>
    <col min="8202" max="8202" width="11.42578125" style="147" customWidth="1"/>
    <col min="8203" max="8203" width="12.7109375" style="147" customWidth="1"/>
    <col min="8204" max="8204" width="4.140625" style="147" customWidth="1"/>
    <col min="8205" max="8205" width="45.28515625" style="147" customWidth="1"/>
    <col min="8206" max="8206" width="14.85546875" style="147" customWidth="1"/>
    <col min="8207" max="8207" width="12.28515625" style="147" customWidth="1"/>
    <col min="8208" max="8209" width="11.140625" style="147" customWidth="1"/>
    <col min="8210" max="8210" width="12.42578125" style="147" customWidth="1"/>
    <col min="8211" max="8211" width="11.42578125" style="147" customWidth="1"/>
    <col min="8212" max="8212" width="13.5703125" style="147" customWidth="1"/>
    <col min="8213" max="8450" width="11.5703125" style="147"/>
    <col min="8451" max="8451" width="23.140625" style="147" customWidth="1"/>
    <col min="8452" max="8452" width="42.85546875" style="147" customWidth="1"/>
    <col min="8453" max="8453" width="11.5703125" style="147"/>
    <col min="8454" max="8454" width="11.28515625" style="147" customWidth="1"/>
    <col min="8455" max="8455" width="12.85546875" style="147" customWidth="1"/>
    <col min="8456" max="8456" width="12.140625" style="147" customWidth="1"/>
    <col min="8457" max="8457" width="11.7109375" style="147" customWidth="1"/>
    <col min="8458" max="8458" width="11.42578125" style="147" customWidth="1"/>
    <col min="8459" max="8459" width="12.7109375" style="147" customWidth="1"/>
    <col min="8460" max="8460" width="4.140625" style="147" customWidth="1"/>
    <col min="8461" max="8461" width="45.28515625" style="147" customWidth="1"/>
    <col min="8462" max="8462" width="14.85546875" style="147" customWidth="1"/>
    <col min="8463" max="8463" width="12.28515625" style="147" customWidth="1"/>
    <col min="8464" max="8465" width="11.140625" style="147" customWidth="1"/>
    <col min="8466" max="8466" width="12.42578125" style="147" customWidth="1"/>
    <col min="8467" max="8467" width="11.42578125" style="147" customWidth="1"/>
    <col min="8468" max="8468" width="13.5703125" style="147" customWidth="1"/>
    <col min="8469" max="8706" width="11.5703125" style="147"/>
    <col min="8707" max="8707" width="23.140625" style="147" customWidth="1"/>
    <col min="8708" max="8708" width="42.85546875" style="147" customWidth="1"/>
    <col min="8709" max="8709" width="11.5703125" style="147"/>
    <col min="8710" max="8710" width="11.28515625" style="147" customWidth="1"/>
    <col min="8711" max="8711" width="12.85546875" style="147" customWidth="1"/>
    <col min="8712" max="8712" width="12.140625" style="147" customWidth="1"/>
    <col min="8713" max="8713" width="11.7109375" style="147" customWidth="1"/>
    <col min="8714" max="8714" width="11.42578125" style="147" customWidth="1"/>
    <col min="8715" max="8715" width="12.7109375" style="147" customWidth="1"/>
    <col min="8716" max="8716" width="4.140625" style="147" customWidth="1"/>
    <col min="8717" max="8717" width="45.28515625" style="147" customWidth="1"/>
    <col min="8718" max="8718" width="14.85546875" style="147" customWidth="1"/>
    <col min="8719" max="8719" width="12.28515625" style="147" customWidth="1"/>
    <col min="8720" max="8721" width="11.140625" style="147" customWidth="1"/>
    <col min="8722" max="8722" width="12.42578125" style="147" customWidth="1"/>
    <col min="8723" max="8723" width="11.42578125" style="147" customWidth="1"/>
    <col min="8724" max="8724" width="13.5703125" style="147" customWidth="1"/>
    <col min="8725" max="8962" width="11.5703125" style="147"/>
    <col min="8963" max="8963" width="23.140625" style="147" customWidth="1"/>
    <col min="8964" max="8964" width="42.85546875" style="147" customWidth="1"/>
    <col min="8965" max="8965" width="11.5703125" style="147"/>
    <col min="8966" max="8966" width="11.28515625" style="147" customWidth="1"/>
    <col min="8967" max="8967" width="12.85546875" style="147" customWidth="1"/>
    <col min="8968" max="8968" width="12.140625" style="147" customWidth="1"/>
    <col min="8969" max="8969" width="11.7109375" style="147" customWidth="1"/>
    <col min="8970" max="8970" width="11.42578125" style="147" customWidth="1"/>
    <col min="8971" max="8971" width="12.7109375" style="147" customWidth="1"/>
    <col min="8972" max="8972" width="4.140625" style="147" customWidth="1"/>
    <col min="8973" max="8973" width="45.28515625" style="147" customWidth="1"/>
    <col min="8974" max="8974" width="14.85546875" style="147" customWidth="1"/>
    <col min="8975" max="8975" width="12.28515625" style="147" customWidth="1"/>
    <col min="8976" max="8977" width="11.140625" style="147" customWidth="1"/>
    <col min="8978" max="8978" width="12.42578125" style="147" customWidth="1"/>
    <col min="8979" max="8979" width="11.42578125" style="147" customWidth="1"/>
    <col min="8980" max="8980" width="13.5703125" style="147" customWidth="1"/>
    <col min="8981" max="9218" width="11.5703125" style="147"/>
    <col min="9219" max="9219" width="23.140625" style="147" customWidth="1"/>
    <col min="9220" max="9220" width="42.85546875" style="147" customWidth="1"/>
    <col min="9221" max="9221" width="11.5703125" style="147"/>
    <col min="9222" max="9222" width="11.28515625" style="147" customWidth="1"/>
    <col min="9223" max="9223" width="12.85546875" style="147" customWidth="1"/>
    <col min="9224" max="9224" width="12.140625" style="147" customWidth="1"/>
    <col min="9225" max="9225" width="11.7109375" style="147" customWidth="1"/>
    <col min="9226" max="9226" width="11.42578125" style="147" customWidth="1"/>
    <col min="9227" max="9227" width="12.7109375" style="147" customWidth="1"/>
    <col min="9228" max="9228" width="4.140625" style="147" customWidth="1"/>
    <col min="9229" max="9229" width="45.28515625" style="147" customWidth="1"/>
    <col min="9230" max="9230" width="14.85546875" style="147" customWidth="1"/>
    <col min="9231" max="9231" width="12.28515625" style="147" customWidth="1"/>
    <col min="9232" max="9233" width="11.140625" style="147" customWidth="1"/>
    <col min="9234" max="9234" width="12.42578125" style="147" customWidth="1"/>
    <col min="9235" max="9235" width="11.42578125" style="147" customWidth="1"/>
    <col min="9236" max="9236" width="13.5703125" style="147" customWidth="1"/>
    <col min="9237" max="9474" width="11.5703125" style="147"/>
    <col min="9475" max="9475" width="23.140625" style="147" customWidth="1"/>
    <col min="9476" max="9476" width="42.85546875" style="147" customWidth="1"/>
    <col min="9477" max="9477" width="11.5703125" style="147"/>
    <col min="9478" max="9478" width="11.28515625" style="147" customWidth="1"/>
    <col min="9479" max="9479" width="12.85546875" style="147" customWidth="1"/>
    <col min="9480" max="9480" width="12.140625" style="147" customWidth="1"/>
    <col min="9481" max="9481" width="11.7109375" style="147" customWidth="1"/>
    <col min="9482" max="9482" width="11.42578125" style="147" customWidth="1"/>
    <col min="9483" max="9483" width="12.7109375" style="147" customWidth="1"/>
    <col min="9484" max="9484" width="4.140625" style="147" customWidth="1"/>
    <col min="9485" max="9485" width="45.28515625" style="147" customWidth="1"/>
    <col min="9486" max="9486" width="14.85546875" style="147" customWidth="1"/>
    <col min="9487" max="9487" width="12.28515625" style="147" customWidth="1"/>
    <col min="9488" max="9489" width="11.140625" style="147" customWidth="1"/>
    <col min="9490" max="9490" width="12.42578125" style="147" customWidth="1"/>
    <col min="9491" max="9491" width="11.42578125" style="147" customWidth="1"/>
    <col min="9492" max="9492" width="13.5703125" style="147" customWidth="1"/>
    <col min="9493" max="9730" width="11.5703125" style="147"/>
    <col min="9731" max="9731" width="23.140625" style="147" customWidth="1"/>
    <col min="9732" max="9732" width="42.85546875" style="147" customWidth="1"/>
    <col min="9733" max="9733" width="11.5703125" style="147"/>
    <col min="9734" max="9734" width="11.28515625" style="147" customWidth="1"/>
    <col min="9735" max="9735" width="12.85546875" style="147" customWidth="1"/>
    <col min="9736" max="9736" width="12.140625" style="147" customWidth="1"/>
    <col min="9737" max="9737" width="11.7109375" style="147" customWidth="1"/>
    <col min="9738" max="9738" width="11.42578125" style="147" customWidth="1"/>
    <col min="9739" max="9739" width="12.7109375" style="147" customWidth="1"/>
    <col min="9740" max="9740" width="4.140625" style="147" customWidth="1"/>
    <col min="9741" max="9741" width="45.28515625" style="147" customWidth="1"/>
    <col min="9742" max="9742" width="14.85546875" style="147" customWidth="1"/>
    <col min="9743" max="9743" width="12.28515625" style="147" customWidth="1"/>
    <col min="9744" max="9745" width="11.140625" style="147" customWidth="1"/>
    <col min="9746" max="9746" width="12.42578125" style="147" customWidth="1"/>
    <col min="9747" max="9747" width="11.42578125" style="147" customWidth="1"/>
    <col min="9748" max="9748" width="13.5703125" style="147" customWidth="1"/>
    <col min="9749" max="9986" width="11.5703125" style="147"/>
    <col min="9987" max="9987" width="23.140625" style="147" customWidth="1"/>
    <col min="9988" max="9988" width="42.85546875" style="147" customWidth="1"/>
    <col min="9989" max="9989" width="11.5703125" style="147"/>
    <col min="9990" max="9990" width="11.28515625" style="147" customWidth="1"/>
    <col min="9991" max="9991" width="12.85546875" style="147" customWidth="1"/>
    <col min="9992" max="9992" width="12.140625" style="147" customWidth="1"/>
    <col min="9993" max="9993" width="11.7109375" style="147" customWidth="1"/>
    <col min="9994" max="9994" width="11.42578125" style="147" customWidth="1"/>
    <col min="9995" max="9995" width="12.7109375" style="147" customWidth="1"/>
    <col min="9996" max="9996" width="4.140625" style="147" customWidth="1"/>
    <col min="9997" max="9997" width="45.28515625" style="147" customWidth="1"/>
    <col min="9998" max="9998" width="14.85546875" style="147" customWidth="1"/>
    <col min="9999" max="9999" width="12.28515625" style="147" customWidth="1"/>
    <col min="10000" max="10001" width="11.140625" style="147" customWidth="1"/>
    <col min="10002" max="10002" width="12.42578125" style="147" customWidth="1"/>
    <col min="10003" max="10003" width="11.42578125" style="147" customWidth="1"/>
    <col min="10004" max="10004" width="13.5703125" style="147" customWidth="1"/>
    <col min="10005" max="10242" width="11.5703125" style="147"/>
    <col min="10243" max="10243" width="23.140625" style="147" customWidth="1"/>
    <col min="10244" max="10244" width="42.85546875" style="147" customWidth="1"/>
    <col min="10245" max="10245" width="11.5703125" style="147"/>
    <col min="10246" max="10246" width="11.28515625" style="147" customWidth="1"/>
    <col min="10247" max="10247" width="12.85546875" style="147" customWidth="1"/>
    <col min="10248" max="10248" width="12.140625" style="147" customWidth="1"/>
    <col min="10249" max="10249" width="11.7109375" style="147" customWidth="1"/>
    <col min="10250" max="10250" width="11.42578125" style="147" customWidth="1"/>
    <col min="10251" max="10251" width="12.7109375" style="147" customWidth="1"/>
    <col min="10252" max="10252" width="4.140625" style="147" customWidth="1"/>
    <col min="10253" max="10253" width="45.28515625" style="147" customWidth="1"/>
    <col min="10254" max="10254" width="14.85546875" style="147" customWidth="1"/>
    <col min="10255" max="10255" width="12.28515625" style="147" customWidth="1"/>
    <col min="10256" max="10257" width="11.140625" style="147" customWidth="1"/>
    <col min="10258" max="10258" width="12.42578125" style="147" customWidth="1"/>
    <col min="10259" max="10259" width="11.42578125" style="147" customWidth="1"/>
    <col min="10260" max="10260" width="13.5703125" style="147" customWidth="1"/>
    <col min="10261" max="10498" width="11.5703125" style="147"/>
    <col min="10499" max="10499" width="23.140625" style="147" customWidth="1"/>
    <col min="10500" max="10500" width="42.85546875" style="147" customWidth="1"/>
    <col min="10501" max="10501" width="11.5703125" style="147"/>
    <col min="10502" max="10502" width="11.28515625" style="147" customWidth="1"/>
    <col min="10503" max="10503" width="12.85546875" style="147" customWidth="1"/>
    <col min="10504" max="10504" width="12.140625" style="147" customWidth="1"/>
    <col min="10505" max="10505" width="11.7109375" style="147" customWidth="1"/>
    <col min="10506" max="10506" width="11.42578125" style="147" customWidth="1"/>
    <col min="10507" max="10507" width="12.7109375" style="147" customWidth="1"/>
    <col min="10508" max="10508" width="4.140625" style="147" customWidth="1"/>
    <col min="10509" max="10509" width="45.28515625" style="147" customWidth="1"/>
    <col min="10510" max="10510" width="14.85546875" style="147" customWidth="1"/>
    <col min="10511" max="10511" width="12.28515625" style="147" customWidth="1"/>
    <col min="10512" max="10513" width="11.140625" style="147" customWidth="1"/>
    <col min="10514" max="10514" width="12.42578125" style="147" customWidth="1"/>
    <col min="10515" max="10515" width="11.42578125" style="147" customWidth="1"/>
    <col min="10516" max="10516" width="13.5703125" style="147" customWidth="1"/>
    <col min="10517" max="10754" width="11.5703125" style="147"/>
    <col min="10755" max="10755" width="23.140625" style="147" customWidth="1"/>
    <col min="10756" max="10756" width="42.85546875" style="147" customWidth="1"/>
    <col min="10757" max="10757" width="11.5703125" style="147"/>
    <col min="10758" max="10758" width="11.28515625" style="147" customWidth="1"/>
    <col min="10759" max="10759" width="12.85546875" style="147" customWidth="1"/>
    <col min="10760" max="10760" width="12.140625" style="147" customWidth="1"/>
    <col min="10761" max="10761" width="11.7109375" style="147" customWidth="1"/>
    <col min="10762" max="10762" width="11.42578125" style="147" customWidth="1"/>
    <col min="10763" max="10763" width="12.7109375" style="147" customWidth="1"/>
    <col min="10764" max="10764" width="4.140625" style="147" customWidth="1"/>
    <col min="10765" max="10765" width="45.28515625" style="147" customWidth="1"/>
    <col min="10766" max="10766" width="14.85546875" style="147" customWidth="1"/>
    <col min="10767" max="10767" width="12.28515625" style="147" customWidth="1"/>
    <col min="10768" max="10769" width="11.140625" style="147" customWidth="1"/>
    <col min="10770" max="10770" width="12.42578125" style="147" customWidth="1"/>
    <col min="10771" max="10771" width="11.42578125" style="147" customWidth="1"/>
    <col min="10772" max="10772" width="13.5703125" style="147" customWidth="1"/>
    <col min="10773" max="11010" width="11.5703125" style="147"/>
    <col min="11011" max="11011" width="23.140625" style="147" customWidth="1"/>
    <col min="11012" max="11012" width="42.85546875" style="147" customWidth="1"/>
    <col min="11013" max="11013" width="11.5703125" style="147"/>
    <col min="11014" max="11014" width="11.28515625" style="147" customWidth="1"/>
    <col min="11015" max="11015" width="12.85546875" style="147" customWidth="1"/>
    <col min="11016" max="11016" width="12.140625" style="147" customWidth="1"/>
    <col min="11017" max="11017" width="11.7109375" style="147" customWidth="1"/>
    <col min="11018" max="11018" width="11.42578125" style="147" customWidth="1"/>
    <col min="11019" max="11019" width="12.7109375" style="147" customWidth="1"/>
    <col min="11020" max="11020" width="4.140625" style="147" customWidth="1"/>
    <col min="11021" max="11021" width="45.28515625" style="147" customWidth="1"/>
    <col min="11022" max="11022" width="14.85546875" style="147" customWidth="1"/>
    <col min="11023" max="11023" width="12.28515625" style="147" customWidth="1"/>
    <col min="11024" max="11025" width="11.140625" style="147" customWidth="1"/>
    <col min="11026" max="11026" width="12.42578125" style="147" customWidth="1"/>
    <col min="11027" max="11027" width="11.42578125" style="147" customWidth="1"/>
    <col min="11028" max="11028" width="13.5703125" style="147" customWidth="1"/>
    <col min="11029" max="11266" width="11.5703125" style="147"/>
    <col min="11267" max="11267" width="23.140625" style="147" customWidth="1"/>
    <col min="11268" max="11268" width="42.85546875" style="147" customWidth="1"/>
    <col min="11269" max="11269" width="11.5703125" style="147"/>
    <col min="11270" max="11270" width="11.28515625" style="147" customWidth="1"/>
    <col min="11271" max="11271" width="12.85546875" style="147" customWidth="1"/>
    <col min="11272" max="11272" width="12.140625" style="147" customWidth="1"/>
    <col min="11273" max="11273" width="11.7109375" style="147" customWidth="1"/>
    <col min="11274" max="11274" width="11.42578125" style="147" customWidth="1"/>
    <col min="11275" max="11275" width="12.7109375" style="147" customWidth="1"/>
    <col min="11276" max="11276" width="4.140625" style="147" customWidth="1"/>
    <col min="11277" max="11277" width="45.28515625" style="147" customWidth="1"/>
    <col min="11278" max="11278" width="14.85546875" style="147" customWidth="1"/>
    <col min="11279" max="11279" width="12.28515625" style="147" customWidth="1"/>
    <col min="11280" max="11281" width="11.140625" style="147" customWidth="1"/>
    <col min="11282" max="11282" width="12.42578125" style="147" customWidth="1"/>
    <col min="11283" max="11283" width="11.42578125" style="147" customWidth="1"/>
    <col min="11284" max="11284" width="13.5703125" style="147" customWidth="1"/>
    <col min="11285" max="11522" width="11.5703125" style="147"/>
    <col min="11523" max="11523" width="23.140625" style="147" customWidth="1"/>
    <col min="11524" max="11524" width="42.85546875" style="147" customWidth="1"/>
    <col min="11525" max="11525" width="11.5703125" style="147"/>
    <col min="11526" max="11526" width="11.28515625" style="147" customWidth="1"/>
    <col min="11527" max="11527" width="12.85546875" style="147" customWidth="1"/>
    <col min="11528" max="11528" width="12.140625" style="147" customWidth="1"/>
    <col min="11529" max="11529" width="11.7109375" style="147" customWidth="1"/>
    <col min="11530" max="11530" width="11.42578125" style="147" customWidth="1"/>
    <col min="11531" max="11531" width="12.7109375" style="147" customWidth="1"/>
    <col min="11532" max="11532" width="4.140625" style="147" customWidth="1"/>
    <col min="11533" max="11533" width="45.28515625" style="147" customWidth="1"/>
    <col min="11534" max="11534" width="14.85546875" style="147" customWidth="1"/>
    <col min="11535" max="11535" width="12.28515625" style="147" customWidth="1"/>
    <col min="11536" max="11537" width="11.140625" style="147" customWidth="1"/>
    <col min="11538" max="11538" width="12.42578125" style="147" customWidth="1"/>
    <col min="11539" max="11539" width="11.42578125" style="147" customWidth="1"/>
    <col min="11540" max="11540" width="13.5703125" style="147" customWidth="1"/>
    <col min="11541" max="11778" width="11.5703125" style="147"/>
    <col min="11779" max="11779" width="23.140625" style="147" customWidth="1"/>
    <col min="11780" max="11780" width="42.85546875" style="147" customWidth="1"/>
    <col min="11781" max="11781" width="11.5703125" style="147"/>
    <col min="11782" max="11782" width="11.28515625" style="147" customWidth="1"/>
    <col min="11783" max="11783" width="12.85546875" style="147" customWidth="1"/>
    <col min="11784" max="11784" width="12.140625" style="147" customWidth="1"/>
    <col min="11785" max="11785" width="11.7109375" style="147" customWidth="1"/>
    <col min="11786" max="11786" width="11.42578125" style="147" customWidth="1"/>
    <col min="11787" max="11787" width="12.7109375" style="147" customWidth="1"/>
    <col min="11788" max="11788" width="4.140625" style="147" customWidth="1"/>
    <col min="11789" max="11789" width="45.28515625" style="147" customWidth="1"/>
    <col min="11790" max="11790" width="14.85546875" style="147" customWidth="1"/>
    <col min="11791" max="11791" width="12.28515625" style="147" customWidth="1"/>
    <col min="11792" max="11793" width="11.140625" style="147" customWidth="1"/>
    <col min="11794" max="11794" width="12.42578125" style="147" customWidth="1"/>
    <col min="11795" max="11795" width="11.42578125" style="147" customWidth="1"/>
    <col min="11796" max="11796" width="13.5703125" style="147" customWidth="1"/>
    <col min="11797" max="12034" width="11.5703125" style="147"/>
    <col min="12035" max="12035" width="23.140625" style="147" customWidth="1"/>
    <col min="12036" max="12036" width="42.85546875" style="147" customWidth="1"/>
    <col min="12037" max="12037" width="11.5703125" style="147"/>
    <col min="12038" max="12038" width="11.28515625" style="147" customWidth="1"/>
    <col min="12039" max="12039" width="12.85546875" style="147" customWidth="1"/>
    <col min="12040" max="12040" width="12.140625" style="147" customWidth="1"/>
    <col min="12041" max="12041" width="11.7109375" style="147" customWidth="1"/>
    <col min="12042" max="12042" width="11.42578125" style="147" customWidth="1"/>
    <col min="12043" max="12043" width="12.7109375" style="147" customWidth="1"/>
    <col min="12044" max="12044" width="4.140625" style="147" customWidth="1"/>
    <col min="12045" max="12045" width="45.28515625" style="147" customWidth="1"/>
    <col min="12046" max="12046" width="14.85546875" style="147" customWidth="1"/>
    <col min="12047" max="12047" width="12.28515625" style="147" customWidth="1"/>
    <col min="12048" max="12049" width="11.140625" style="147" customWidth="1"/>
    <col min="12050" max="12050" width="12.42578125" style="147" customWidth="1"/>
    <col min="12051" max="12051" width="11.42578125" style="147" customWidth="1"/>
    <col min="12052" max="12052" width="13.5703125" style="147" customWidth="1"/>
    <col min="12053" max="12290" width="11.5703125" style="147"/>
    <col min="12291" max="12291" width="23.140625" style="147" customWidth="1"/>
    <col min="12292" max="12292" width="42.85546875" style="147" customWidth="1"/>
    <col min="12293" max="12293" width="11.5703125" style="147"/>
    <col min="12294" max="12294" width="11.28515625" style="147" customWidth="1"/>
    <col min="12295" max="12295" width="12.85546875" style="147" customWidth="1"/>
    <col min="12296" max="12296" width="12.140625" style="147" customWidth="1"/>
    <col min="12297" max="12297" width="11.7109375" style="147" customWidth="1"/>
    <col min="12298" max="12298" width="11.42578125" style="147" customWidth="1"/>
    <col min="12299" max="12299" width="12.7109375" style="147" customWidth="1"/>
    <col min="12300" max="12300" width="4.140625" style="147" customWidth="1"/>
    <col min="12301" max="12301" width="45.28515625" style="147" customWidth="1"/>
    <col min="12302" max="12302" width="14.85546875" style="147" customWidth="1"/>
    <col min="12303" max="12303" width="12.28515625" style="147" customWidth="1"/>
    <col min="12304" max="12305" width="11.140625" style="147" customWidth="1"/>
    <col min="12306" max="12306" width="12.42578125" style="147" customWidth="1"/>
    <col min="12307" max="12307" width="11.42578125" style="147" customWidth="1"/>
    <col min="12308" max="12308" width="13.5703125" style="147" customWidth="1"/>
    <col min="12309" max="12546" width="11.5703125" style="147"/>
    <col min="12547" max="12547" width="23.140625" style="147" customWidth="1"/>
    <col min="12548" max="12548" width="42.85546875" style="147" customWidth="1"/>
    <col min="12549" max="12549" width="11.5703125" style="147"/>
    <col min="12550" max="12550" width="11.28515625" style="147" customWidth="1"/>
    <col min="12551" max="12551" width="12.85546875" style="147" customWidth="1"/>
    <col min="12552" max="12552" width="12.140625" style="147" customWidth="1"/>
    <col min="12553" max="12553" width="11.7109375" style="147" customWidth="1"/>
    <col min="12554" max="12554" width="11.42578125" style="147" customWidth="1"/>
    <col min="12555" max="12555" width="12.7109375" style="147" customWidth="1"/>
    <col min="12556" max="12556" width="4.140625" style="147" customWidth="1"/>
    <col min="12557" max="12557" width="45.28515625" style="147" customWidth="1"/>
    <col min="12558" max="12558" width="14.85546875" style="147" customWidth="1"/>
    <col min="12559" max="12559" width="12.28515625" style="147" customWidth="1"/>
    <col min="12560" max="12561" width="11.140625" style="147" customWidth="1"/>
    <col min="12562" max="12562" width="12.42578125" style="147" customWidth="1"/>
    <col min="12563" max="12563" width="11.42578125" style="147" customWidth="1"/>
    <col min="12564" max="12564" width="13.5703125" style="147" customWidth="1"/>
    <col min="12565" max="12802" width="11.5703125" style="147"/>
    <col min="12803" max="12803" width="23.140625" style="147" customWidth="1"/>
    <col min="12804" max="12804" width="42.85546875" style="147" customWidth="1"/>
    <col min="12805" max="12805" width="11.5703125" style="147"/>
    <col min="12806" max="12806" width="11.28515625" style="147" customWidth="1"/>
    <col min="12807" max="12807" width="12.85546875" style="147" customWidth="1"/>
    <col min="12808" max="12808" width="12.140625" style="147" customWidth="1"/>
    <col min="12809" max="12809" width="11.7109375" style="147" customWidth="1"/>
    <col min="12810" max="12810" width="11.42578125" style="147" customWidth="1"/>
    <col min="12811" max="12811" width="12.7109375" style="147" customWidth="1"/>
    <col min="12812" max="12812" width="4.140625" style="147" customWidth="1"/>
    <col min="12813" max="12813" width="45.28515625" style="147" customWidth="1"/>
    <col min="12814" max="12814" width="14.85546875" style="147" customWidth="1"/>
    <col min="12815" max="12815" width="12.28515625" style="147" customWidth="1"/>
    <col min="12816" max="12817" width="11.140625" style="147" customWidth="1"/>
    <col min="12818" max="12818" width="12.42578125" style="147" customWidth="1"/>
    <col min="12819" max="12819" width="11.42578125" style="147" customWidth="1"/>
    <col min="12820" max="12820" width="13.5703125" style="147" customWidth="1"/>
    <col min="12821" max="13058" width="11.5703125" style="147"/>
    <col min="13059" max="13059" width="23.140625" style="147" customWidth="1"/>
    <col min="13060" max="13060" width="42.85546875" style="147" customWidth="1"/>
    <col min="13061" max="13061" width="11.5703125" style="147"/>
    <col min="13062" max="13062" width="11.28515625" style="147" customWidth="1"/>
    <col min="13063" max="13063" width="12.85546875" style="147" customWidth="1"/>
    <col min="13064" max="13064" width="12.140625" style="147" customWidth="1"/>
    <col min="13065" max="13065" width="11.7109375" style="147" customWidth="1"/>
    <col min="13066" max="13066" width="11.42578125" style="147" customWidth="1"/>
    <col min="13067" max="13067" width="12.7109375" style="147" customWidth="1"/>
    <col min="13068" max="13068" width="4.140625" style="147" customWidth="1"/>
    <col min="13069" max="13069" width="45.28515625" style="147" customWidth="1"/>
    <col min="13070" max="13070" width="14.85546875" style="147" customWidth="1"/>
    <col min="13071" max="13071" width="12.28515625" style="147" customWidth="1"/>
    <col min="13072" max="13073" width="11.140625" style="147" customWidth="1"/>
    <col min="13074" max="13074" width="12.42578125" style="147" customWidth="1"/>
    <col min="13075" max="13075" width="11.42578125" style="147" customWidth="1"/>
    <col min="13076" max="13076" width="13.5703125" style="147" customWidth="1"/>
    <col min="13077" max="13314" width="11.5703125" style="147"/>
    <col min="13315" max="13315" width="23.140625" style="147" customWidth="1"/>
    <col min="13316" max="13316" width="42.85546875" style="147" customWidth="1"/>
    <col min="13317" max="13317" width="11.5703125" style="147"/>
    <col min="13318" max="13318" width="11.28515625" style="147" customWidth="1"/>
    <col min="13319" max="13319" width="12.85546875" style="147" customWidth="1"/>
    <col min="13320" max="13320" width="12.140625" style="147" customWidth="1"/>
    <col min="13321" max="13321" width="11.7109375" style="147" customWidth="1"/>
    <col min="13322" max="13322" width="11.42578125" style="147" customWidth="1"/>
    <col min="13323" max="13323" width="12.7109375" style="147" customWidth="1"/>
    <col min="13324" max="13324" width="4.140625" style="147" customWidth="1"/>
    <col min="13325" max="13325" width="45.28515625" style="147" customWidth="1"/>
    <col min="13326" max="13326" width="14.85546875" style="147" customWidth="1"/>
    <col min="13327" max="13327" width="12.28515625" style="147" customWidth="1"/>
    <col min="13328" max="13329" width="11.140625" style="147" customWidth="1"/>
    <col min="13330" max="13330" width="12.42578125" style="147" customWidth="1"/>
    <col min="13331" max="13331" width="11.42578125" style="147" customWidth="1"/>
    <col min="13332" max="13332" width="13.5703125" style="147" customWidth="1"/>
    <col min="13333" max="13570" width="11.5703125" style="147"/>
    <col min="13571" max="13571" width="23.140625" style="147" customWidth="1"/>
    <col min="13572" max="13572" width="42.85546875" style="147" customWidth="1"/>
    <col min="13573" max="13573" width="11.5703125" style="147"/>
    <col min="13574" max="13574" width="11.28515625" style="147" customWidth="1"/>
    <col min="13575" max="13575" width="12.85546875" style="147" customWidth="1"/>
    <col min="13576" max="13576" width="12.140625" style="147" customWidth="1"/>
    <col min="13577" max="13577" width="11.7109375" style="147" customWidth="1"/>
    <col min="13578" max="13578" width="11.42578125" style="147" customWidth="1"/>
    <col min="13579" max="13579" width="12.7109375" style="147" customWidth="1"/>
    <col min="13580" max="13580" width="4.140625" style="147" customWidth="1"/>
    <col min="13581" max="13581" width="45.28515625" style="147" customWidth="1"/>
    <col min="13582" max="13582" width="14.85546875" style="147" customWidth="1"/>
    <col min="13583" max="13583" width="12.28515625" style="147" customWidth="1"/>
    <col min="13584" max="13585" width="11.140625" style="147" customWidth="1"/>
    <col min="13586" max="13586" width="12.42578125" style="147" customWidth="1"/>
    <col min="13587" max="13587" width="11.42578125" style="147" customWidth="1"/>
    <col min="13588" max="13588" width="13.5703125" style="147" customWidth="1"/>
    <col min="13589" max="13826" width="11.5703125" style="147"/>
    <col min="13827" max="13827" width="23.140625" style="147" customWidth="1"/>
    <col min="13828" max="13828" width="42.85546875" style="147" customWidth="1"/>
    <col min="13829" max="13829" width="11.5703125" style="147"/>
    <col min="13830" max="13830" width="11.28515625" style="147" customWidth="1"/>
    <col min="13831" max="13831" width="12.85546875" style="147" customWidth="1"/>
    <col min="13832" max="13832" width="12.140625" style="147" customWidth="1"/>
    <col min="13833" max="13833" width="11.7109375" style="147" customWidth="1"/>
    <col min="13834" max="13834" width="11.42578125" style="147" customWidth="1"/>
    <col min="13835" max="13835" width="12.7109375" style="147" customWidth="1"/>
    <col min="13836" max="13836" width="4.140625" style="147" customWidth="1"/>
    <col min="13837" max="13837" width="45.28515625" style="147" customWidth="1"/>
    <col min="13838" max="13838" width="14.85546875" style="147" customWidth="1"/>
    <col min="13839" max="13839" width="12.28515625" style="147" customWidth="1"/>
    <col min="13840" max="13841" width="11.140625" style="147" customWidth="1"/>
    <col min="13842" max="13842" width="12.42578125" style="147" customWidth="1"/>
    <col min="13843" max="13843" width="11.42578125" style="147" customWidth="1"/>
    <col min="13844" max="13844" width="13.5703125" style="147" customWidth="1"/>
    <col min="13845" max="14082" width="11.5703125" style="147"/>
    <col min="14083" max="14083" width="23.140625" style="147" customWidth="1"/>
    <col min="14084" max="14084" width="42.85546875" style="147" customWidth="1"/>
    <col min="14085" max="14085" width="11.5703125" style="147"/>
    <col min="14086" max="14086" width="11.28515625" style="147" customWidth="1"/>
    <col min="14087" max="14087" width="12.85546875" style="147" customWidth="1"/>
    <col min="14088" max="14088" width="12.140625" style="147" customWidth="1"/>
    <col min="14089" max="14089" width="11.7109375" style="147" customWidth="1"/>
    <col min="14090" max="14090" width="11.42578125" style="147" customWidth="1"/>
    <col min="14091" max="14091" width="12.7109375" style="147" customWidth="1"/>
    <col min="14092" max="14092" width="4.140625" style="147" customWidth="1"/>
    <col min="14093" max="14093" width="45.28515625" style="147" customWidth="1"/>
    <col min="14094" max="14094" width="14.85546875" style="147" customWidth="1"/>
    <col min="14095" max="14095" width="12.28515625" style="147" customWidth="1"/>
    <col min="14096" max="14097" width="11.140625" style="147" customWidth="1"/>
    <col min="14098" max="14098" width="12.42578125" style="147" customWidth="1"/>
    <col min="14099" max="14099" width="11.42578125" style="147" customWidth="1"/>
    <col min="14100" max="14100" width="13.5703125" style="147" customWidth="1"/>
    <col min="14101" max="14338" width="11.5703125" style="147"/>
    <col min="14339" max="14339" width="23.140625" style="147" customWidth="1"/>
    <col min="14340" max="14340" width="42.85546875" style="147" customWidth="1"/>
    <col min="14341" max="14341" width="11.5703125" style="147"/>
    <col min="14342" max="14342" width="11.28515625" style="147" customWidth="1"/>
    <col min="14343" max="14343" width="12.85546875" style="147" customWidth="1"/>
    <col min="14344" max="14344" width="12.140625" style="147" customWidth="1"/>
    <col min="14345" max="14345" width="11.7109375" style="147" customWidth="1"/>
    <col min="14346" max="14346" width="11.42578125" style="147" customWidth="1"/>
    <col min="14347" max="14347" width="12.7109375" style="147" customWidth="1"/>
    <col min="14348" max="14348" width="4.140625" style="147" customWidth="1"/>
    <col min="14349" max="14349" width="45.28515625" style="147" customWidth="1"/>
    <col min="14350" max="14350" width="14.85546875" style="147" customWidth="1"/>
    <col min="14351" max="14351" width="12.28515625" style="147" customWidth="1"/>
    <col min="14352" max="14353" width="11.140625" style="147" customWidth="1"/>
    <col min="14354" max="14354" width="12.42578125" style="147" customWidth="1"/>
    <col min="14355" max="14355" width="11.42578125" style="147" customWidth="1"/>
    <col min="14356" max="14356" width="13.5703125" style="147" customWidth="1"/>
    <col min="14357" max="14594" width="11.5703125" style="147"/>
    <col min="14595" max="14595" width="23.140625" style="147" customWidth="1"/>
    <col min="14596" max="14596" width="42.85546875" style="147" customWidth="1"/>
    <col min="14597" max="14597" width="11.5703125" style="147"/>
    <col min="14598" max="14598" width="11.28515625" style="147" customWidth="1"/>
    <col min="14599" max="14599" width="12.85546875" style="147" customWidth="1"/>
    <col min="14600" max="14600" width="12.140625" style="147" customWidth="1"/>
    <col min="14601" max="14601" width="11.7109375" style="147" customWidth="1"/>
    <col min="14602" max="14602" width="11.42578125" style="147" customWidth="1"/>
    <col min="14603" max="14603" width="12.7109375" style="147" customWidth="1"/>
    <col min="14604" max="14604" width="4.140625" style="147" customWidth="1"/>
    <col min="14605" max="14605" width="45.28515625" style="147" customWidth="1"/>
    <col min="14606" max="14606" width="14.85546875" style="147" customWidth="1"/>
    <col min="14607" max="14607" width="12.28515625" style="147" customWidth="1"/>
    <col min="14608" max="14609" width="11.140625" style="147" customWidth="1"/>
    <col min="14610" max="14610" width="12.42578125" style="147" customWidth="1"/>
    <col min="14611" max="14611" width="11.42578125" style="147" customWidth="1"/>
    <col min="14612" max="14612" width="13.5703125" style="147" customWidth="1"/>
    <col min="14613" max="14850" width="11.5703125" style="147"/>
    <col min="14851" max="14851" width="23.140625" style="147" customWidth="1"/>
    <col min="14852" max="14852" width="42.85546875" style="147" customWidth="1"/>
    <col min="14853" max="14853" width="11.5703125" style="147"/>
    <col min="14854" max="14854" width="11.28515625" style="147" customWidth="1"/>
    <col min="14855" max="14855" width="12.85546875" style="147" customWidth="1"/>
    <col min="14856" max="14856" width="12.140625" style="147" customWidth="1"/>
    <col min="14857" max="14857" width="11.7109375" style="147" customWidth="1"/>
    <col min="14858" max="14858" width="11.42578125" style="147" customWidth="1"/>
    <col min="14859" max="14859" width="12.7109375" style="147" customWidth="1"/>
    <col min="14860" max="14860" width="4.140625" style="147" customWidth="1"/>
    <col min="14861" max="14861" width="45.28515625" style="147" customWidth="1"/>
    <col min="14862" max="14862" width="14.85546875" style="147" customWidth="1"/>
    <col min="14863" max="14863" width="12.28515625" style="147" customWidth="1"/>
    <col min="14864" max="14865" width="11.140625" style="147" customWidth="1"/>
    <col min="14866" max="14866" width="12.42578125" style="147" customWidth="1"/>
    <col min="14867" max="14867" width="11.42578125" style="147" customWidth="1"/>
    <col min="14868" max="14868" width="13.5703125" style="147" customWidth="1"/>
    <col min="14869" max="15106" width="11.5703125" style="147"/>
    <col min="15107" max="15107" width="23.140625" style="147" customWidth="1"/>
    <col min="15108" max="15108" width="42.85546875" style="147" customWidth="1"/>
    <col min="15109" max="15109" width="11.5703125" style="147"/>
    <col min="15110" max="15110" width="11.28515625" style="147" customWidth="1"/>
    <col min="15111" max="15111" width="12.85546875" style="147" customWidth="1"/>
    <col min="15112" max="15112" width="12.140625" style="147" customWidth="1"/>
    <col min="15113" max="15113" width="11.7109375" style="147" customWidth="1"/>
    <col min="15114" max="15114" width="11.42578125" style="147" customWidth="1"/>
    <col min="15115" max="15115" width="12.7109375" style="147" customWidth="1"/>
    <col min="15116" max="15116" width="4.140625" style="147" customWidth="1"/>
    <col min="15117" max="15117" width="45.28515625" style="147" customWidth="1"/>
    <col min="15118" max="15118" width="14.85546875" style="147" customWidth="1"/>
    <col min="15119" max="15119" width="12.28515625" style="147" customWidth="1"/>
    <col min="15120" max="15121" width="11.140625" style="147" customWidth="1"/>
    <col min="15122" max="15122" width="12.42578125" style="147" customWidth="1"/>
    <col min="15123" max="15123" width="11.42578125" style="147" customWidth="1"/>
    <col min="15124" max="15124" width="13.5703125" style="147" customWidth="1"/>
    <col min="15125" max="15362" width="11.5703125" style="147"/>
    <col min="15363" max="15363" width="23.140625" style="147" customWidth="1"/>
    <col min="15364" max="15364" width="42.85546875" style="147" customWidth="1"/>
    <col min="15365" max="15365" width="11.5703125" style="147"/>
    <col min="15366" max="15366" width="11.28515625" style="147" customWidth="1"/>
    <col min="15367" max="15367" width="12.85546875" style="147" customWidth="1"/>
    <col min="15368" max="15368" width="12.140625" style="147" customWidth="1"/>
    <col min="15369" max="15369" width="11.7109375" style="147" customWidth="1"/>
    <col min="15370" max="15370" width="11.42578125" style="147" customWidth="1"/>
    <col min="15371" max="15371" width="12.7109375" style="147" customWidth="1"/>
    <col min="15372" max="15372" width="4.140625" style="147" customWidth="1"/>
    <col min="15373" max="15373" width="45.28515625" style="147" customWidth="1"/>
    <col min="15374" max="15374" width="14.85546875" style="147" customWidth="1"/>
    <col min="15375" max="15375" width="12.28515625" style="147" customWidth="1"/>
    <col min="15376" max="15377" width="11.140625" style="147" customWidth="1"/>
    <col min="15378" max="15378" width="12.42578125" style="147" customWidth="1"/>
    <col min="15379" max="15379" width="11.42578125" style="147" customWidth="1"/>
    <col min="15380" max="15380" width="13.5703125" style="147" customWidth="1"/>
    <col min="15381" max="15618" width="11.5703125" style="147"/>
    <col min="15619" max="15619" width="23.140625" style="147" customWidth="1"/>
    <col min="15620" max="15620" width="42.85546875" style="147" customWidth="1"/>
    <col min="15621" max="15621" width="11.5703125" style="147"/>
    <col min="15622" max="15622" width="11.28515625" style="147" customWidth="1"/>
    <col min="15623" max="15623" width="12.85546875" style="147" customWidth="1"/>
    <col min="15624" max="15624" width="12.140625" style="147" customWidth="1"/>
    <col min="15625" max="15625" width="11.7109375" style="147" customWidth="1"/>
    <col min="15626" max="15626" width="11.42578125" style="147" customWidth="1"/>
    <col min="15627" max="15627" width="12.7109375" style="147" customWidth="1"/>
    <col min="15628" max="15628" width="4.140625" style="147" customWidth="1"/>
    <col min="15629" max="15629" width="45.28515625" style="147" customWidth="1"/>
    <col min="15630" max="15630" width="14.85546875" style="147" customWidth="1"/>
    <col min="15631" max="15631" width="12.28515625" style="147" customWidth="1"/>
    <col min="15632" max="15633" width="11.140625" style="147" customWidth="1"/>
    <col min="15634" max="15634" width="12.42578125" style="147" customWidth="1"/>
    <col min="15635" max="15635" width="11.42578125" style="147" customWidth="1"/>
    <col min="15636" max="15636" width="13.5703125" style="147" customWidth="1"/>
    <col min="15637" max="15874" width="11.5703125" style="147"/>
    <col min="15875" max="15875" width="23.140625" style="147" customWidth="1"/>
    <col min="15876" max="15876" width="42.85546875" style="147" customWidth="1"/>
    <col min="15877" max="15877" width="11.5703125" style="147"/>
    <col min="15878" max="15878" width="11.28515625" style="147" customWidth="1"/>
    <col min="15879" max="15879" width="12.85546875" style="147" customWidth="1"/>
    <col min="15880" max="15880" width="12.140625" style="147" customWidth="1"/>
    <col min="15881" max="15881" width="11.7109375" style="147" customWidth="1"/>
    <col min="15882" max="15882" width="11.42578125" style="147" customWidth="1"/>
    <col min="15883" max="15883" width="12.7109375" style="147" customWidth="1"/>
    <col min="15884" max="15884" width="4.140625" style="147" customWidth="1"/>
    <col min="15885" max="15885" width="45.28515625" style="147" customWidth="1"/>
    <col min="15886" max="15886" width="14.85546875" style="147" customWidth="1"/>
    <col min="15887" max="15887" width="12.28515625" style="147" customWidth="1"/>
    <col min="15888" max="15889" width="11.140625" style="147" customWidth="1"/>
    <col min="15890" max="15890" width="12.42578125" style="147" customWidth="1"/>
    <col min="15891" max="15891" width="11.42578125" style="147" customWidth="1"/>
    <col min="15892" max="15892" width="13.5703125" style="147" customWidth="1"/>
    <col min="15893" max="16130" width="11.5703125" style="147"/>
    <col min="16131" max="16131" width="23.140625" style="147" customWidth="1"/>
    <col min="16132" max="16132" width="42.85546875" style="147" customWidth="1"/>
    <col min="16133" max="16133" width="11.5703125" style="147"/>
    <col min="16134" max="16134" width="11.28515625" style="147" customWidth="1"/>
    <col min="16135" max="16135" width="12.85546875" style="147" customWidth="1"/>
    <col min="16136" max="16136" width="12.140625" style="147" customWidth="1"/>
    <col min="16137" max="16137" width="11.7109375" style="147" customWidth="1"/>
    <col min="16138" max="16138" width="11.42578125" style="147" customWidth="1"/>
    <col min="16139" max="16139" width="12.7109375" style="147" customWidth="1"/>
    <col min="16140" max="16140" width="4.140625" style="147" customWidth="1"/>
    <col min="16141" max="16141" width="45.28515625" style="147" customWidth="1"/>
    <col min="16142" max="16142" width="14.85546875" style="147" customWidth="1"/>
    <col min="16143" max="16143" width="12.28515625" style="147" customWidth="1"/>
    <col min="16144" max="16145" width="11.140625" style="147" customWidth="1"/>
    <col min="16146" max="16146" width="12.42578125" style="147" customWidth="1"/>
    <col min="16147" max="16147" width="11.42578125" style="147" customWidth="1"/>
    <col min="16148" max="16148" width="13.5703125" style="147" customWidth="1"/>
    <col min="16149" max="16384" width="11.5703125" style="147"/>
  </cols>
  <sheetData>
    <row r="1" spans="1:25" ht="18.75" x14ac:dyDescent="0.3"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3"/>
      <c r="W1" s="3"/>
      <c r="X1" s="5"/>
      <c r="Y1" s="5"/>
    </row>
    <row r="2" spans="1:25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5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3"/>
      <c r="W2" s="3"/>
      <c r="X2" s="5"/>
      <c r="Y2" s="5"/>
    </row>
    <row r="3" spans="1:25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5"/>
      <c r="J3" s="2"/>
      <c r="K3" s="2"/>
      <c r="L3" s="2"/>
      <c r="M3" s="2"/>
      <c r="N3" s="2"/>
      <c r="O3" s="2"/>
      <c r="P3" s="2"/>
      <c r="Q3" s="3"/>
      <c r="R3" s="2"/>
      <c r="S3" s="2"/>
      <c r="T3" s="2"/>
      <c r="U3" s="4"/>
      <c r="V3" s="3"/>
      <c r="W3" s="3"/>
      <c r="X3" s="5"/>
      <c r="Y3" s="5"/>
    </row>
    <row r="4" spans="1:25" ht="18.75" x14ac:dyDescent="0.3">
      <c r="A4" s="2" t="s">
        <v>121</v>
      </c>
      <c r="B4" s="2"/>
      <c r="C4" s="2"/>
      <c r="D4" s="2"/>
      <c r="E4" s="2"/>
      <c r="F4" s="2"/>
      <c r="G4" s="3"/>
      <c r="H4" s="3"/>
      <c r="I4" s="5"/>
      <c r="J4" s="2"/>
      <c r="K4" s="2"/>
      <c r="L4" s="2"/>
      <c r="M4" s="2"/>
      <c r="N4" s="2"/>
      <c r="O4" s="2"/>
      <c r="P4" s="2"/>
      <c r="Q4" s="3"/>
      <c r="R4" s="2"/>
      <c r="S4" s="2"/>
      <c r="T4" s="2"/>
      <c r="U4" s="4"/>
      <c r="V4" s="3"/>
      <c r="W4" s="3"/>
      <c r="X4" s="5"/>
      <c r="Y4" s="5"/>
    </row>
    <row r="5" spans="1:25" ht="18.75" x14ac:dyDescent="0.3">
      <c r="A5" s="2" t="s">
        <v>183</v>
      </c>
      <c r="B5" s="2"/>
      <c r="C5" s="2"/>
      <c r="D5" s="2"/>
      <c r="E5" s="2"/>
      <c r="F5" s="2"/>
      <c r="G5" s="3"/>
      <c r="H5" s="3"/>
      <c r="I5" s="5"/>
      <c r="J5" s="2"/>
      <c r="K5" s="2"/>
      <c r="L5" s="2"/>
      <c r="M5" s="2"/>
      <c r="N5" s="2"/>
      <c r="O5" s="2"/>
      <c r="P5" s="2"/>
      <c r="Q5" s="3"/>
      <c r="R5" s="2"/>
      <c r="S5" s="2"/>
      <c r="T5" s="2"/>
      <c r="U5" s="4"/>
      <c r="V5" s="3"/>
      <c r="W5" s="3"/>
      <c r="X5" s="5"/>
      <c r="Y5" s="5"/>
    </row>
    <row r="6" spans="1:25" ht="18.75" x14ac:dyDescent="0.3">
      <c r="A6" s="2" t="s">
        <v>155</v>
      </c>
      <c r="B6" s="2"/>
      <c r="C6" s="2"/>
      <c r="D6" s="2"/>
      <c r="E6" s="2"/>
      <c r="F6" s="2"/>
      <c r="G6" s="3"/>
      <c r="H6" s="3"/>
      <c r="I6" s="5"/>
      <c r="J6" s="4"/>
      <c r="K6" s="4"/>
      <c r="L6" s="4"/>
      <c r="M6" s="4"/>
      <c r="N6" s="4"/>
      <c r="O6" s="4"/>
      <c r="P6" s="4"/>
      <c r="Q6" s="3"/>
      <c r="R6" s="4"/>
      <c r="S6" s="4"/>
      <c r="T6" s="4"/>
      <c r="U6" s="4"/>
      <c r="V6" s="3"/>
      <c r="W6" s="3"/>
      <c r="X6" s="5"/>
      <c r="Y6" s="5"/>
    </row>
    <row r="7" spans="1:25" ht="15.75" x14ac:dyDescent="0.25">
      <c r="A7" s="4"/>
      <c r="B7" s="4" t="s">
        <v>3</v>
      </c>
      <c r="C7" s="4"/>
      <c r="D7" s="4"/>
      <c r="E7" s="4"/>
      <c r="F7" s="4"/>
      <c r="G7" s="3"/>
      <c r="H7" s="3"/>
      <c r="I7" s="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5"/>
      <c r="Y7" s="5"/>
    </row>
    <row r="8" spans="1:25" ht="16.5" thickBot="1" x14ac:dyDescent="0.3">
      <c r="A8" s="4" t="s">
        <v>3</v>
      </c>
      <c r="B8" s="4"/>
      <c r="C8" s="4"/>
      <c r="D8" s="4"/>
      <c r="E8" s="4"/>
      <c r="F8" s="4"/>
      <c r="G8" s="3"/>
      <c r="H8" s="3"/>
      <c r="I8" s="5"/>
    </row>
    <row r="9" spans="1:25" x14ac:dyDescent="0.25">
      <c r="A9" s="148" t="s">
        <v>5</v>
      </c>
      <c r="B9" s="149"/>
      <c r="C9" s="150"/>
      <c r="D9" s="150"/>
      <c r="E9" s="150"/>
      <c r="F9" s="150"/>
      <c r="G9" s="150"/>
      <c r="H9" s="151"/>
      <c r="I9" s="5"/>
    </row>
    <row r="10" spans="1:25" x14ac:dyDescent="0.25">
      <c r="A10" s="152" t="s">
        <v>6</v>
      </c>
      <c r="B10" s="153">
        <f>B12</f>
        <v>10309</v>
      </c>
      <c r="C10" s="154"/>
      <c r="D10" s="154"/>
      <c r="E10" s="154"/>
      <c r="F10" s="154"/>
      <c r="G10" s="154"/>
      <c r="H10" s="155"/>
      <c r="I10" s="5"/>
    </row>
    <row r="11" spans="1:25" x14ac:dyDescent="0.25">
      <c r="A11" s="157" t="s">
        <v>10</v>
      </c>
      <c r="B11" s="101" t="s">
        <v>11</v>
      </c>
      <c r="C11" s="158"/>
      <c r="D11" s="158"/>
      <c r="E11" s="158"/>
      <c r="F11" s="158"/>
      <c r="G11" s="158"/>
      <c r="H11" s="159"/>
      <c r="I11" s="5"/>
    </row>
    <row r="12" spans="1:25" x14ac:dyDescent="0.25">
      <c r="A12" s="160" t="s">
        <v>19</v>
      </c>
      <c r="B12" s="153">
        <v>10309</v>
      </c>
      <c r="C12" s="154"/>
      <c r="D12" s="154"/>
      <c r="E12" s="154"/>
      <c r="F12" s="154"/>
      <c r="G12" s="154"/>
      <c r="H12" s="155"/>
      <c r="I12" s="5"/>
    </row>
    <row r="13" spans="1:25" ht="15.75" thickBot="1" x14ac:dyDescent="0.3">
      <c r="A13" s="161" t="s">
        <v>21</v>
      </c>
      <c r="B13" s="162">
        <v>0</v>
      </c>
      <c r="C13" s="163"/>
      <c r="D13" s="163"/>
      <c r="E13" s="163"/>
      <c r="F13" s="163"/>
      <c r="G13" s="163"/>
      <c r="H13" s="164"/>
      <c r="I13" s="5"/>
    </row>
    <row r="14" spans="1:25" x14ac:dyDescent="0.25">
      <c r="A14" s="35"/>
      <c r="B14" s="165"/>
      <c r="C14" s="154" t="s">
        <v>24</v>
      </c>
      <c r="D14" s="141"/>
      <c r="E14" s="128" t="s">
        <v>25</v>
      </c>
      <c r="F14" s="166"/>
      <c r="G14" s="154" t="s">
        <v>26</v>
      </c>
      <c r="H14" s="37"/>
      <c r="I14" s="6"/>
    </row>
    <row r="15" spans="1:25" x14ac:dyDescent="0.25">
      <c r="A15" s="35" t="s">
        <v>28</v>
      </c>
      <c r="B15" s="167" t="s">
        <v>29</v>
      </c>
      <c r="C15" s="47" t="s">
        <v>30</v>
      </c>
      <c r="D15" s="110" t="s">
        <v>31</v>
      </c>
      <c r="E15" s="46" t="s">
        <v>30</v>
      </c>
      <c r="F15" s="36" t="s">
        <v>31</v>
      </c>
      <c r="G15" s="47" t="s">
        <v>30</v>
      </c>
      <c r="H15" s="36" t="s">
        <v>31</v>
      </c>
      <c r="I15" s="6"/>
    </row>
    <row r="16" spans="1:25" x14ac:dyDescent="0.25">
      <c r="A16" s="35" t="s">
        <v>32</v>
      </c>
      <c r="B16" s="169"/>
      <c r="C16" s="47" t="s">
        <v>33</v>
      </c>
      <c r="D16" s="110" t="s">
        <v>34</v>
      </c>
      <c r="E16" s="46" t="s">
        <v>33</v>
      </c>
      <c r="F16" s="36" t="s">
        <v>35</v>
      </c>
      <c r="G16" s="47" t="s">
        <v>33</v>
      </c>
      <c r="H16" s="36" t="s">
        <v>35</v>
      </c>
      <c r="I16" s="6"/>
    </row>
    <row r="17" spans="1:9" x14ac:dyDescent="0.25">
      <c r="A17" s="35"/>
      <c r="B17" s="169"/>
      <c r="C17" s="172"/>
      <c r="D17" s="110" t="s">
        <v>36</v>
      </c>
      <c r="E17" s="152"/>
      <c r="F17" s="36" t="s">
        <v>36</v>
      </c>
      <c r="G17" s="172"/>
      <c r="H17" s="36" t="s">
        <v>36</v>
      </c>
      <c r="I17" s="6"/>
    </row>
    <row r="18" spans="1:9" x14ac:dyDescent="0.25">
      <c r="A18" s="96"/>
      <c r="B18" s="173"/>
      <c r="C18" s="52" t="s">
        <v>23</v>
      </c>
      <c r="D18" s="141" t="s">
        <v>22</v>
      </c>
      <c r="E18" s="51" t="s">
        <v>23</v>
      </c>
      <c r="F18" s="37" t="s">
        <v>22</v>
      </c>
      <c r="G18" s="52" t="s">
        <v>23</v>
      </c>
      <c r="H18" s="37" t="s">
        <v>22</v>
      </c>
      <c r="I18" s="6"/>
    </row>
    <row r="19" spans="1:9" ht="16.5" customHeight="1" x14ac:dyDescent="0.25">
      <c r="A19" s="8" t="s">
        <v>37</v>
      </c>
      <c r="B19" s="167" t="s">
        <v>38</v>
      </c>
      <c r="C19" s="11">
        <f>D19*10309*2</f>
        <v>64740.520000000004</v>
      </c>
      <c r="D19" s="114">
        <v>3.14</v>
      </c>
      <c r="E19" s="9">
        <f>F19*10309*2</f>
        <v>64740.520000000004</v>
      </c>
      <c r="F19" s="10">
        <v>3.14</v>
      </c>
      <c r="G19" s="11">
        <f>C19-E19</f>
        <v>0</v>
      </c>
      <c r="H19" s="10">
        <f>D19-F19</f>
        <v>0</v>
      </c>
      <c r="I19" s="175"/>
    </row>
    <row r="20" spans="1:9" ht="16.5" customHeight="1" x14ac:dyDescent="0.25">
      <c r="A20" s="8" t="s">
        <v>39</v>
      </c>
      <c r="B20" s="167" t="s">
        <v>40</v>
      </c>
      <c r="C20" s="47"/>
      <c r="D20" s="110"/>
      <c r="E20" s="46"/>
      <c r="F20" s="36"/>
      <c r="G20" s="47"/>
      <c r="H20" s="36"/>
      <c r="I20" s="6"/>
    </row>
    <row r="21" spans="1:9" ht="16.5" customHeight="1" x14ac:dyDescent="0.25">
      <c r="A21" s="8" t="s">
        <v>41</v>
      </c>
      <c r="B21" s="167" t="s">
        <v>42</v>
      </c>
      <c r="C21" s="47"/>
      <c r="D21" s="110"/>
      <c r="E21" s="46"/>
      <c r="F21" s="36"/>
      <c r="G21" s="47"/>
      <c r="H21" s="36"/>
      <c r="I21" s="6"/>
    </row>
    <row r="22" spans="1:9" ht="16.5" customHeight="1" x14ac:dyDescent="0.25">
      <c r="A22" s="8" t="s">
        <v>43</v>
      </c>
      <c r="B22" s="167" t="s">
        <v>44</v>
      </c>
      <c r="C22" s="47"/>
      <c r="D22" s="110"/>
      <c r="E22" s="46"/>
      <c r="F22" s="36"/>
      <c r="G22" s="47"/>
      <c r="H22" s="36"/>
      <c r="I22" s="6"/>
    </row>
    <row r="23" spans="1:9" ht="16.5" customHeight="1" x14ac:dyDescent="0.25">
      <c r="A23" s="35" t="s">
        <v>45</v>
      </c>
      <c r="B23" s="167" t="s">
        <v>180</v>
      </c>
      <c r="C23" s="47"/>
      <c r="D23" s="110"/>
      <c r="E23" s="46"/>
      <c r="F23" s="36"/>
      <c r="G23" s="47"/>
      <c r="H23" s="36"/>
      <c r="I23" s="6"/>
    </row>
    <row r="24" spans="1:9" ht="16.5" customHeight="1" x14ac:dyDescent="0.25">
      <c r="A24" s="35" t="s">
        <v>46</v>
      </c>
      <c r="B24" s="167" t="s">
        <v>101</v>
      </c>
      <c r="C24" s="47"/>
      <c r="D24" s="110"/>
      <c r="E24" s="46"/>
      <c r="F24" s="36"/>
      <c r="G24" s="47"/>
      <c r="H24" s="36"/>
      <c r="I24" s="6"/>
    </row>
    <row r="25" spans="1:9" ht="15.75" customHeight="1" x14ac:dyDescent="0.25">
      <c r="A25" s="35" t="s">
        <v>47</v>
      </c>
      <c r="B25" s="167" t="s">
        <v>3</v>
      </c>
      <c r="C25" s="47"/>
      <c r="D25" s="110"/>
      <c r="E25" s="46"/>
      <c r="F25" s="36"/>
      <c r="G25" s="47"/>
      <c r="H25" s="36"/>
      <c r="I25" s="6"/>
    </row>
    <row r="26" spans="1:9" ht="15.75" customHeight="1" x14ac:dyDescent="0.25">
      <c r="A26" s="35" t="s">
        <v>48</v>
      </c>
      <c r="B26" s="167" t="s">
        <v>3</v>
      </c>
      <c r="C26" s="47"/>
      <c r="D26" s="110"/>
      <c r="E26" s="46"/>
      <c r="F26" s="36"/>
      <c r="G26" s="47"/>
      <c r="H26" s="36"/>
      <c r="I26" s="6"/>
    </row>
    <row r="27" spans="1:9" x14ac:dyDescent="0.25">
      <c r="A27" s="35" t="s">
        <v>49</v>
      </c>
      <c r="B27" s="167" t="s">
        <v>3</v>
      </c>
      <c r="C27" s="47"/>
      <c r="D27" s="110"/>
      <c r="E27" s="46"/>
      <c r="F27" s="36"/>
      <c r="G27" s="47"/>
      <c r="H27" s="36"/>
      <c r="I27" s="6"/>
    </row>
    <row r="28" spans="1:9" x14ac:dyDescent="0.25">
      <c r="A28" s="35"/>
      <c r="B28" s="167"/>
      <c r="C28" s="47"/>
      <c r="D28" s="110"/>
      <c r="E28" s="46"/>
      <c r="F28" s="36"/>
      <c r="G28" s="47"/>
      <c r="H28" s="36"/>
      <c r="I28" s="6"/>
    </row>
    <row r="29" spans="1:9" x14ac:dyDescent="0.25">
      <c r="A29" s="12" t="s">
        <v>51</v>
      </c>
      <c r="B29" s="177" t="s">
        <v>38</v>
      </c>
      <c r="C29" s="11">
        <f>D29*10309*2</f>
        <v>75668.06</v>
      </c>
      <c r="D29" s="115">
        <v>3.67</v>
      </c>
      <c r="E29" s="9">
        <f>F29*10309*2</f>
        <v>75668.06</v>
      </c>
      <c r="F29" s="24">
        <v>3.67</v>
      </c>
      <c r="G29" s="11">
        <f>C29-E29</f>
        <v>0</v>
      </c>
      <c r="H29" s="13">
        <f>D29-F29</f>
        <v>0</v>
      </c>
      <c r="I29" s="6"/>
    </row>
    <row r="30" spans="1:9" x14ac:dyDescent="0.25">
      <c r="A30" s="8" t="s">
        <v>39</v>
      </c>
      <c r="B30" s="178" t="s">
        <v>40</v>
      </c>
      <c r="C30" s="47"/>
      <c r="D30" s="110"/>
      <c r="E30" s="46"/>
      <c r="F30" s="36"/>
      <c r="G30" s="47"/>
      <c r="H30" s="36"/>
      <c r="I30" s="6"/>
    </row>
    <row r="31" spans="1:9" x14ac:dyDescent="0.25">
      <c r="A31" s="8" t="s">
        <v>54</v>
      </c>
      <c r="B31" s="178" t="s">
        <v>42</v>
      </c>
      <c r="C31" s="47"/>
      <c r="D31" s="110"/>
      <c r="E31" s="46"/>
      <c r="F31" s="36"/>
      <c r="G31" s="47"/>
      <c r="H31" s="36"/>
      <c r="I31" s="6"/>
    </row>
    <row r="32" spans="1:9" x14ac:dyDescent="0.25">
      <c r="A32" s="8" t="s">
        <v>56</v>
      </c>
      <c r="B32" s="178" t="s">
        <v>57</v>
      </c>
      <c r="C32" s="47"/>
      <c r="D32" s="110"/>
      <c r="E32" s="46"/>
      <c r="F32" s="36"/>
      <c r="G32" s="47"/>
      <c r="H32" s="36"/>
      <c r="I32" s="6"/>
    </row>
    <row r="33" spans="1:12" x14ac:dyDescent="0.25">
      <c r="A33" s="8" t="s">
        <v>58</v>
      </c>
      <c r="B33" s="178" t="s">
        <v>59</v>
      </c>
      <c r="C33" s="47"/>
      <c r="D33" s="110"/>
      <c r="E33" s="46"/>
      <c r="F33" s="36"/>
      <c r="G33" s="47"/>
      <c r="H33" s="36"/>
      <c r="I33" s="6"/>
    </row>
    <row r="34" spans="1:12" x14ac:dyDescent="0.25">
      <c r="A34" s="8" t="s">
        <v>61</v>
      </c>
      <c r="B34" s="178" t="s">
        <v>62</v>
      </c>
      <c r="C34" s="47"/>
      <c r="D34" s="110"/>
      <c r="E34" s="46"/>
      <c r="F34" s="36"/>
      <c r="G34" s="47"/>
      <c r="H34" s="36"/>
      <c r="I34" s="6"/>
    </row>
    <row r="35" spans="1:12" x14ac:dyDescent="0.25">
      <c r="A35" s="35" t="s">
        <v>45</v>
      </c>
      <c r="B35" s="178" t="s">
        <v>63</v>
      </c>
      <c r="C35" s="47"/>
      <c r="D35" s="110"/>
      <c r="E35" s="46"/>
      <c r="F35" s="36"/>
      <c r="G35" s="47"/>
      <c r="H35" s="36"/>
      <c r="I35" s="6"/>
    </row>
    <row r="36" spans="1:12" x14ac:dyDescent="0.25">
      <c r="A36" s="35" t="s">
        <v>46</v>
      </c>
      <c r="B36" s="178" t="s">
        <v>64</v>
      </c>
      <c r="C36" s="47"/>
      <c r="D36" s="110"/>
      <c r="E36" s="46"/>
      <c r="F36" s="36"/>
      <c r="G36" s="47"/>
      <c r="H36" s="36"/>
      <c r="I36" s="6"/>
    </row>
    <row r="37" spans="1:12" x14ac:dyDescent="0.25">
      <c r="A37" s="35" t="s">
        <v>47</v>
      </c>
      <c r="B37" s="178" t="s">
        <v>65</v>
      </c>
      <c r="C37" s="47"/>
      <c r="D37" s="110"/>
      <c r="E37" s="46"/>
      <c r="F37" s="36"/>
      <c r="G37" s="47"/>
      <c r="H37" s="36"/>
      <c r="I37" s="6"/>
    </row>
    <row r="38" spans="1:12" x14ac:dyDescent="0.25">
      <c r="A38" s="35" t="s">
        <v>48</v>
      </c>
      <c r="B38" s="178" t="s">
        <v>66</v>
      </c>
      <c r="C38" s="47"/>
      <c r="D38" s="110"/>
      <c r="E38" s="46"/>
      <c r="F38" s="36"/>
      <c r="G38" s="47"/>
      <c r="H38" s="36"/>
      <c r="I38" s="6"/>
      <c r="K38" s="156"/>
      <c r="L38" s="156"/>
    </row>
    <row r="39" spans="1:12" x14ac:dyDescent="0.25">
      <c r="A39" s="35" t="s">
        <v>49</v>
      </c>
      <c r="B39" s="178" t="s">
        <v>67</v>
      </c>
      <c r="C39" s="47"/>
      <c r="D39" s="110"/>
      <c r="E39" s="46"/>
      <c r="F39" s="36"/>
      <c r="G39" s="47"/>
      <c r="H39" s="36"/>
      <c r="I39" s="6"/>
    </row>
    <row r="40" spans="1:12" x14ac:dyDescent="0.25">
      <c r="A40" s="35"/>
      <c r="B40" s="178" t="s">
        <v>68</v>
      </c>
      <c r="C40" s="47"/>
      <c r="D40" s="110"/>
      <c r="E40" s="46"/>
      <c r="F40" s="36"/>
      <c r="G40" s="47"/>
      <c r="H40" s="36"/>
      <c r="I40" s="6"/>
    </row>
    <row r="41" spans="1:12" x14ac:dyDescent="0.25">
      <c r="A41" s="35"/>
      <c r="B41" s="178" t="s">
        <v>70</v>
      </c>
      <c r="C41" s="47"/>
      <c r="D41" s="110"/>
      <c r="E41" s="46"/>
      <c r="F41" s="36"/>
      <c r="G41" s="47"/>
      <c r="H41" s="36"/>
      <c r="I41" s="6"/>
    </row>
    <row r="42" spans="1:12" x14ac:dyDescent="0.25">
      <c r="A42" s="35"/>
      <c r="B42" s="178" t="s">
        <v>71</v>
      </c>
      <c r="C42" s="47"/>
      <c r="D42" s="110"/>
      <c r="E42" s="46"/>
      <c r="F42" s="36"/>
      <c r="G42" s="47"/>
      <c r="H42" s="36"/>
      <c r="I42" s="6"/>
    </row>
    <row r="43" spans="1:12" ht="16.5" customHeight="1" x14ac:dyDescent="0.25">
      <c r="A43" s="96"/>
      <c r="B43" s="173"/>
      <c r="C43" s="52"/>
      <c r="D43" s="141"/>
      <c r="E43" s="51"/>
      <c r="F43" s="37"/>
      <c r="G43" s="52"/>
      <c r="H43" s="37"/>
      <c r="I43" s="6"/>
    </row>
    <row r="44" spans="1:12" x14ac:dyDescent="0.25">
      <c r="A44" s="12" t="s">
        <v>72</v>
      </c>
      <c r="B44" s="55" t="s">
        <v>73</v>
      </c>
      <c r="C44" s="11">
        <f>D44*10309*2</f>
        <v>27628.120000000003</v>
      </c>
      <c r="D44" s="115">
        <v>1.34</v>
      </c>
      <c r="E44" s="9">
        <f>F44*10309*2</f>
        <v>27628.120000000003</v>
      </c>
      <c r="F44" s="10">
        <v>1.34</v>
      </c>
      <c r="G44" s="11">
        <f>C44-E44</f>
        <v>0</v>
      </c>
      <c r="H44" s="13">
        <f>D44-F44</f>
        <v>0</v>
      </c>
      <c r="I44" s="6"/>
    </row>
    <row r="45" spans="1:12" x14ac:dyDescent="0.25">
      <c r="A45" s="8" t="s">
        <v>74</v>
      </c>
      <c r="B45" s="167" t="s">
        <v>75</v>
      </c>
      <c r="C45" s="16"/>
      <c r="D45" s="111" t="s">
        <v>3</v>
      </c>
      <c r="E45" s="14"/>
      <c r="F45" s="15" t="s">
        <v>3</v>
      </c>
      <c r="G45" s="16"/>
      <c r="H45" s="15" t="s">
        <v>3</v>
      </c>
      <c r="I45" s="6"/>
    </row>
    <row r="46" spans="1:12" x14ac:dyDescent="0.25">
      <c r="A46" s="8" t="s">
        <v>39</v>
      </c>
      <c r="B46" s="167" t="s">
        <v>76</v>
      </c>
      <c r="C46" s="16"/>
      <c r="D46" s="111"/>
      <c r="E46" s="14"/>
      <c r="F46" s="15"/>
      <c r="G46" s="16"/>
      <c r="H46" s="15"/>
      <c r="I46" s="6"/>
    </row>
    <row r="47" spans="1:12" x14ac:dyDescent="0.25">
      <c r="A47" s="8"/>
      <c r="B47" s="167"/>
      <c r="C47" s="16"/>
      <c r="D47" s="111"/>
      <c r="E47" s="14"/>
      <c r="F47" s="15"/>
      <c r="G47" s="16"/>
      <c r="H47" s="15"/>
      <c r="I47" s="6"/>
    </row>
    <row r="48" spans="1:12" x14ac:dyDescent="0.25">
      <c r="A48" s="12" t="s">
        <v>156</v>
      </c>
      <c r="B48" s="55"/>
      <c r="C48" s="11">
        <f>D48*10309*2</f>
        <v>9690.4600000000009</v>
      </c>
      <c r="D48" s="115">
        <f>D49+D50</f>
        <v>0.47000000000000003</v>
      </c>
      <c r="E48" s="9">
        <f>F48*10309*2</f>
        <v>8247.2000000000007</v>
      </c>
      <c r="F48" s="13">
        <f>F49+F50</f>
        <v>0.4</v>
      </c>
      <c r="G48" s="142">
        <f>C48-E48</f>
        <v>1443.2600000000002</v>
      </c>
      <c r="H48" s="24">
        <f>D48-F48</f>
        <v>7.0000000000000007E-2</v>
      </c>
      <c r="I48" s="185"/>
    </row>
    <row r="49" spans="1:30" x14ac:dyDescent="0.25">
      <c r="A49" s="35" t="s">
        <v>157</v>
      </c>
      <c r="B49" s="167" t="s">
        <v>77</v>
      </c>
      <c r="C49" s="11">
        <f>D49*10309*2</f>
        <v>8247.2000000000007</v>
      </c>
      <c r="D49" s="114">
        <v>0.4</v>
      </c>
      <c r="E49" s="9">
        <f>F49*10309*2</f>
        <v>8247.2000000000007</v>
      </c>
      <c r="F49" s="10">
        <v>0.4</v>
      </c>
      <c r="G49" s="143">
        <f t="shared" ref="G49:H49" si="0">C49-E49</f>
        <v>0</v>
      </c>
      <c r="H49" s="29">
        <f t="shared" si="0"/>
        <v>0</v>
      </c>
      <c r="I49" s="6"/>
      <c r="K49" s="156"/>
      <c r="AC49" s="109"/>
      <c r="AD49" s="110"/>
    </row>
    <row r="50" spans="1:30" x14ac:dyDescent="0.25">
      <c r="A50" s="96" t="s">
        <v>158</v>
      </c>
      <c r="B50" s="186" t="s">
        <v>159</v>
      </c>
      <c r="C50" s="11">
        <f>D50*10309*2</f>
        <v>1443.2600000000002</v>
      </c>
      <c r="D50" s="56">
        <v>7.0000000000000007E-2</v>
      </c>
      <c r="E50" s="100">
        <v>0</v>
      </c>
      <c r="F50" s="19">
        <v>0</v>
      </c>
      <c r="G50" s="144">
        <v>0</v>
      </c>
      <c r="H50" s="146">
        <v>0</v>
      </c>
      <c r="I50" s="175"/>
    </row>
    <row r="51" spans="1:30" x14ac:dyDescent="0.25">
      <c r="A51" s="8" t="s">
        <v>78</v>
      </c>
      <c r="B51" s="167" t="s">
        <v>79</v>
      </c>
      <c r="C51" s="11">
        <f>D51*10309*2</f>
        <v>105357.98000000001</v>
      </c>
      <c r="D51" s="114">
        <v>5.1100000000000003</v>
      </c>
      <c r="E51" s="9">
        <f>F51*10309*2</f>
        <v>105357.98000000001</v>
      </c>
      <c r="F51" s="10">
        <v>5.1100000000000003</v>
      </c>
      <c r="G51" s="11">
        <f>C51-E51</f>
        <v>0</v>
      </c>
      <c r="H51" s="13">
        <f>D51-F51</f>
        <v>0</v>
      </c>
      <c r="I51" s="6"/>
    </row>
    <row r="52" spans="1:30" x14ac:dyDescent="0.25">
      <c r="A52" s="8" t="s">
        <v>80</v>
      </c>
      <c r="B52" s="167" t="s">
        <v>81</v>
      </c>
      <c r="C52" s="22"/>
      <c r="D52" s="114"/>
      <c r="E52" s="21"/>
      <c r="F52" s="10"/>
      <c r="G52" s="22"/>
      <c r="H52" s="10"/>
      <c r="I52" s="6"/>
    </row>
    <row r="53" spans="1:30" x14ac:dyDescent="0.25">
      <c r="A53" s="8" t="s">
        <v>82</v>
      </c>
      <c r="B53" s="167" t="s">
        <v>104</v>
      </c>
      <c r="C53" s="187"/>
      <c r="D53" s="112"/>
      <c r="E53" s="188"/>
      <c r="F53" s="189"/>
      <c r="G53" s="187"/>
      <c r="H53" s="189"/>
      <c r="I53" s="6"/>
    </row>
    <row r="54" spans="1:30" x14ac:dyDescent="0.25">
      <c r="A54" s="35" t="s">
        <v>45</v>
      </c>
      <c r="B54" s="167" t="s">
        <v>103</v>
      </c>
      <c r="C54" s="187"/>
      <c r="D54" s="112"/>
      <c r="E54" s="188"/>
      <c r="F54" s="189"/>
      <c r="G54" s="187"/>
      <c r="H54" s="189"/>
      <c r="I54" s="6"/>
    </row>
    <row r="55" spans="1:30" x14ac:dyDescent="0.25">
      <c r="A55" s="35" t="s">
        <v>46</v>
      </c>
      <c r="B55" s="167" t="s">
        <v>83</v>
      </c>
      <c r="C55" s="187"/>
      <c r="D55" s="112"/>
      <c r="E55" s="188"/>
      <c r="F55" s="189"/>
      <c r="G55" s="187"/>
      <c r="H55" s="189"/>
      <c r="I55" s="6"/>
    </row>
    <row r="56" spans="1:30" x14ac:dyDescent="0.25">
      <c r="A56" s="35" t="s">
        <v>47</v>
      </c>
      <c r="B56" s="167" t="s">
        <v>84</v>
      </c>
      <c r="C56" s="187"/>
      <c r="D56" s="112"/>
      <c r="E56" s="188"/>
      <c r="F56" s="189"/>
      <c r="G56" s="187"/>
      <c r="H56" s="189"/>
      <c r="I56" s="6"/>
    </row>
    <row r="57" spans="1:30" x14ac:dyDescent="0.25">
      <c r="A57" s="35" t="s">
        <v>48</v>
      </c>
      <c r="B57" s="167" t="s">
        <v>85</v>
      </c>
      <c r="C57" s="187"/>
      <c r="D57" s="112"/>
      <c r="E57" s="188"/>
      <c r="F57" s="189"/>
      <c r="G57" s="187"/>
      <c r="H57" s="189"/>
      <c r="I57" s="175"/>
    </row>
    <row r="58" spans="1:30" x14ac:dyDescent="0.25">
      <c r="A58" s="35" t="s">
        <v>49</v>
      </c>
      <c r="B58" s="167" t="s">
        <v>86</v>
      </c>
      <c r="C58" s="187"/>
      <c r="D58" s="112"/>
      <c r="E58" s="188"/>
      <c r="F58" s="189"/>
      <c r="G58" s="187"/>
      <c r="H58" s="189"/>
      <c r="I58" s="175"/>
    </row>
    <row r="59" spans="1:30" x14ac:dyDescent="0.25">
      <c r="A59" s="35"/>
      <c r="B59" s="167" t="s">
        <v>87</v>
      </c>
      <c r="C59" s="187"/>
      <c r="D59" s="112"/>
      <c r="E59" s="188"/>
      <c r="F59" s="189"/>
      <c r="G59" s="187"/>
      <c r="H59" s="189"/>
      <c r="I59" s="175"/>
    </row>
    <row r="60" spans="1:30" x14ac:dyDescent="0.25">
      <c r="A60" s="35"/>
      <c r="B60" s="167" t="s">
        <v>88</v>
      </c>
      <c r="C60" s="187"/>
      <c r="D60" s="112"/>
      <c r="E60" s="188"/>
      <c r="F60" s="189"/>
      <c r="G60" s="187"/>
      <c r="H60" s="189"/>
      <c r="I60" s="175"/>
    </row>
    <row r="61" spans="1:30" x14ac:dyDescent="0.25">
      <c r="A61" s="35"/>
      <c r="B61" s="167" t="s">
        <v>89</v>
      </c>
      <c r="C61" s="47"/>
      <c r="D61" s="110"/>
      <c r="E61" s="46"/>
      <c r="F61" s="36"/>
      <c r="G61" s="47"/>
      <c r="H61" s="36"/>
      <c r="I61" s="175"/>
    </row>
    <row r="62" spans="1:30" x14ac:dyDescent="0.25">
      <c r="A62" s="12" t="s">
        <v>90</v>
      </c>
      <c r="B62" s="55" t="s">
        <v>91</v>
      </c>
      <c r="C62" s="11">
        <f>D62*10309*2</f>
        <v>132367.56</v>
      </c>
      <c r="D62" s="115">
        <v>6.42</v>
      </c>
      <c r="E62" s="9">
        <f>F62*10309*2</f>
        <v>132367.56</v>
      </c>
      <c r="F62" s="24">
        <v>6.42</v>
      </c>
      <c r="G62" s="11">
        <f>C62-E62</f>
        <v>0</v>
      </c>
      <c r="H62" s="13">
        <f>D62-F62</f>
        <v>0</v>
      </c>
      <c r="I62" s="6"/>
    </row>
    <row r="63" spans="1:30" x14ac:dyDescent="0.25">
      <c r="A63" s="8" t="s">
        <v>92</v>
      </c>
      <c r="B63" s="167" t="s">
        <v>93</v>
      </c>
      <c r="C63" s="16"/>
      <c r="D63" s="111"/>
      <c r="E63" s="14"/>
      <c r="F63" s="15"/>
      <c r="G63" s="16"/>
      <c r="H63" s="15"/>
      <c r="I63" s="175"/>
    </row>
    <row r="64" spans="1:30" x14ac:dyDescent="0.25">
      <c r="A64" s="35" t="s">
        <v>3</v>
      </c>
      <c r="B64" s="167" t="s">
        <v>94</v>
      </c>
      <c r="C64" s="16"/>
      <c r="D64" s="111"/>
      <c r="E64" s="14"/>
      <c r="F64" s="15"/>
      <c r="G64" s="16"/>
      <c r="H64" s="15"/>
      <c r="I64" s="175"/>
    </row>
    <row r="65" spans="1:9" x14ac:dyDescent="0.25">
      <c r="A65" s="35"/>
      <c r="B65" s="167"/>
      <c r="C65" s="47"/>
      <c r="D65" s="110"/>
      <c r="E65" s="46"/>
      <c r="F65" s="36"/>
      <c r="G65" s="47"/>
      <c r="H65" s="36"/>
      <c r="I65" s="175"/>
    </row>
    <row r="66" spans="1:9" x14ac:dyDescent="0.25">
      <c r="A66" s="23" t="s">
        <v>95</v>
      </c>
      <c r="B66" s="55" t="s">
        <v>128</v>
      </c>
      <c r="C66" s="59"/>
      <c r="D66" s="190"/>
      <c r="E66" s="145"/>
      <c r="F66" s="34"/>
      <c r="G66" s="59"/>
      <c r="H66" s="34"/>
      <c r="I66" s="175"/>
    </row>
    <row r="67" spans="1:9" x14ac:dyDescent="0.25">
      <c r="A67" s="35" t="s">
        <v>92</v>
      </c>
      <c r="B67" s="167" t="s">
        <v>129</v>
      </c>
      <c r="C67" s="47"/>
      <c r="D67" s="110"/>
      <c r="E67" s="46"/>
      <c r="F67" s="36"/>
      <c r="G67" s="47"/>
      <c r="H67" s="36"/>
      <c r="I67" s="6"/>
    </row>
    <row r="68" spans="1:9" x14ac:dyDescent="0.25">
      <c r="A68" s="92" t="s">
        <v>130</v>
      </c>
      <c r="B68" s="167" t="s">
        <v>131</v>
      </c>
      <c r="C68" s="47"/>
      <c r="D68" s="110"/>
      <c r="E68" s="46"/>
      <c r="F68" s="36"/>
      <c r="G68" s="47"/>
      <c r="H68" s="36"/>
      <c r="I68" s="6"/>
    </row>
    <row r="69" spans="1:9" x14ac:dyDescent="0.25">
      <c r="A69" s="35"/>
      <c r="B69" s="167" t="s">
        <v>132</v>
      </c>
      <c r="C69" s="47"/>
      <c r="D69" s="110"/>
      <c r="E69" s="46"/>
      <c r="F69" s="36"/>
      <c r="G69" s="47"/>
      <c r="H69" s="36"/>
      <c r="I69" s="6"/>
    </row>
    <row r="70" spans="1:9" x14ac:dyDescent="0.25">
      <c r="A70" s="35"/>
      <c r="B70" s="167" t="s">
        <v>133</v>
      </c>
      <c r="C70" s="47"/>
      <c r="D70" s="110"/>
      <c r="E70" s="46"/>
      <c r="F70" s="36"/>
      <c r="G70" s="47"/>
      <c r="H70" s="36"/>
      <c r="I70" s="6"/>
    </row>
    <row r="71" spans="1:9" x14ac:dyDescent="0.25">
      <c r="A71" s="35"/>
      <c r="B71" s="167" t="s">
        <v>134</v>
      </c>
      <c r="C71" s="47"/>
      <c r="D71" s="110"/>
      <c r="E71" s="46"/>
      <c r="F71" s="36"/>
      <c r="G71" s="47"/>
      <c r="H71" s="36"/>
      <c r="I71" s="6"/>
    </row>
    <row r="72" spans="1:9" x14ac:dyDescent="0.25">
      <c r="A72" s="35"/>
      <c r="B72" s="167" t="s">
        <v>135</v>
      </c>
      <c r="C72" s="47"/>
      <c r="D72" s="110"/>
      <c r="E72" s="46"/>
      <c r="F72" s="36"/>
      <c r="G72" s="47"/>
      <c r="H72" s="36"/>
      <c r="I72" s="175"/>
    </row>
    <row r="73" spans="1:9" x14ac:dyDescent="0.25">
      <c r="A73" s="35"/>
      <c r="B73" s="167" t="s">
        <v>136</v>
      </c>
      <c r="C73" s="47"/>
      <c r="D73" s="110"/>
      <c r="E73" s="46"/>
      <c r="F73" s="36"/>
      <c r="G73" s="47"/>
      <c r="H73" s="36"/>
      <c r="I73" s="6"/>
    </row>
    <row r="74" spans="1:9" x14ac:dyDescent="0.25">
      <c r="A74" s="35"/>
      <c r="B74" s="167" t="s">
        <v>137</v>
      </c>
      <c r="C74" s="47"/>
      <c r="D74" s="110"/>
      <c r="E74" s="46"/>
      <c r="F74" s="36"/>
      <c r="G74" s="47"/>
      <c r="H74" s="36"/>
      <c r="I74" s="6"/>
    </row>
    <row r="75" spans="1:9" x14ac:dyDescent="0.25">
      <c r="A75" s="35"/>
      <c r="B75" s="167" t="s">
        <v>138</v>
      </c>
      <c r="C75" s="47"/>
      <c r="D75" s="110"/>
      <c r="E75" s="46"/>
      <c r="F75" s="36"/>
      <c r="G75" s="47"/>
      <c r="H75" s="36"/>
      <c r="I75" s="6"/>
    </row>
    <row r="76" spans="1:9" x14ac:dyDescent="0.25">
      <c r="A76" s="35"/>
      <c r="B76" s="167" t="s">
        <v>139</v>
      </c>
      <c r="C76" s="47"/>
      <c r="D76" s="110"/>
      <c r="E76" s="46"/>
      <c r="F76" s="36"/>
      <c r="G76" s="47"/>
      <c r="H76" s="36"/>
      <c r="I76" s="6"/>
    </row>
    <row r="77" spans="1:9" x14ac:dyDescent="0.25">
      <c r="A77" s="35"/>
      <c r="B77" s="167" t="s">
        <v>140</v>
      </c>
      <c r="C77" s="47"/>
      <c r="D77" s="110"/>
      <c r="E77" s="46"/>
      <c r="F77" s="36"/>
      <c r="G77" s="47"/>
      <c r="H77" s="36"/>
      <c r="I77" s="6"/>
    </row>
    <row r="78" spans="1:9" x14ac:dyDescent="0.25">
      <c r="A78" s="35"/>
      <c r="B78" s="167" t="s">
        <v>148</v>
      </c>
      <c r="C78" s="47"/>
      <c r="D78" s="110"/>
      <c r="E78" s="46"/>
      <c r="F78" s="36"/>
      <c r="G78" s="47"/>
      <c r="H78" s="36"/>
      <c r="I78" s="6"/>
    </row>
    <row r="79" spans="1:9" x14ac:dyDescent="0.25">
      <c r="A79" s="96"/>
      <c r="B79" s="191"/>
      <c r="C79" s="52"/>
      <c r="D79" s="141"/>
      <c r="E79" s="51"/>
      <c r="F79" s="37"/>
      <c r="G79" s="52"/>
      <c r="H79" s="37"/>
      <c r="I79" s="6"/>
    </row>
    <row r="80" spans="1:9" x14ac:dyDescent="0.25">
      <c r="A80" s="23" t="s">
        <v>96</v>
      </c>
      <c r="B80" s="55" t="s">
        <v>97</v>
      </c>
      <c r="C80" s="59"/>
      <c r="D80" s="190"/>
      <c r="E80" s="145"/>
      <c r="F80" s="34"/>
      <c r="G80" s="59"/>
      <c r="H80" s="34"/>
      <c r="I80" s="6"/>
    </row>
    <row r="81" spans="1:9" x14ac:dyDescent="0.25">
      <c r="A81" s="35" t="s">
        <v>92</v>
      </c>
      <c r="B81" s="167" t="s">
        <v>141</v>
      </c>
      <c r="C81" s="47"/>
      <c r="D81" s="110"/>
      <c r="E81" s="46"/>
      <c r="F81" s="36"/>
      <c r="G81" s="47"/>
      <c r="H81" s="36"/>
      <c r="I81" s="6"/>
    </row>
    <row r="82" spans="1:9" x14ac:dyDescent="0.25">
      <c r="A82" s="35" t="s">
        <v>142</v>
      </c>
      <c r="B82" s="167" t="s">
        <v>143</v>
      </c>
      <c r="C82" s="47"/>
      <c r="D82" s="110"/>
      <c r="E82" s="46"/>
      <c r="F82" s="36"/>
      <c r="G82" s="47"/>
      <c r="H82" s="36"/>
      <c r="I82" s="6"/>
    </row>
    <row r="83" spans="1:9" x14ac:dyDescent="0.25">
      <c r="A83" s="35"/>
      <c r="B83" s="167" t="s">
        <v>144</v>
      </c>
      <c r="C83" s="47"/>
      <c r="D83" s="110"/>
      <c r="E83" s="46"/>
      <c r="F83" s="36"/>
      <c r="G83" s="47"/>
      <c r="H83" s="36"/>
      <c r="I83" s="6"/>
    </row>
    <row r="84" spans="1:9" x14ac:dyDescent="0.25">
      <c r="A84" s="35"/>
      <c r="B84" s="167" t="s">
        <v>145</v>
      </c>
      <c r="C84" s="47"/>
      <c r="D84" s="110"/>
      <c r="E84" s="46"/>
      <c r="F84" s="36"/>
      <c r="G84" s="47"/>
      <c r="H84" s="36"/>
      <c r="I84" s="6"/>
    </row>
    <row r="85" spans="1:9" x14ac:dyDescent="0.25">
      <c r="A85" s="35"/>
      <c r="B85" s="167" t="s">
        <v>146</v>
      </c>
      <c r="C85" s="47"/>
      <c r="D85" s="110"/>
      <c r="E85" s="46"/>
      <c r="F85" s="36"/>
      <c r="G85" s="47"/>
      <c r="H85" s="36"/>
      <c r="I85" s="6"/>
    </row>
    <row r="86" spans="1:9" x14ac:dyDescent="0.25">
      <c r="A86" s="35"/>
      <c r="B86" s="167" t="s">
        <v>147</v>
      </c>
      <c r="C86" s="47"/>
      <c r="D86" s="110"/>
      <c r="E86" s="46"/>
      <c r="F86" s="36"/>
      <c r="G86" s="47"/>
      <c r="H86" s="36"/>
      <c r="I86" s="6"/>
    </row>
    <row r="87" spans="1:9" x14ac:dyDescent="0.25">
      <c r="A87" s="35"/>
      <c r="B87" s="167" t="s">
        <v>149</v>
      </c>
      <c r="C87" s="47"/>
      <c r="D87" s="110"/>
      <c r="E87" s="46"/>
      <c r="F87" s="36"/>
      <c r="G87" s="47"/>
      <c r="H87" s="36"/>
      <c r="I87" s="6"/>
    </row>
    <row r="88" spans="1:9" x14ac:dyDescent="0.25">
      <c r="A88" s="96"/>
      <c r="B88" s="191"/>
      <c r="C88" s="52"/>
      <c r="D88" s="141"/>
      <c r="E88" s="51"/>
      <c r="F88" s="37"/>
      <c r="G88" s="52"/>
      <c r="H88" s="37"/>
      <c r="I88" s="6"/>
    </row>
    <row r="89" spans="1:9" x14ac:dyDescent="0.25">
      <c r="A89" s="12" t="s">
        <v>106</v>
      </c>
      <c r="B89" s="55" t="s">
        <v>108</v>
      </c>
      <c r="C89" s="11">
        <f>D89*10309*2</f>
        <v>2061.8000000000002</v>
      </c>
      <c r="D89" s="116">
        <v>0.1</v>
      </c>
      <c r="E89" s="9">
        <v>0</v>
      </c>
      <c r="F89" s="10">
        <v>0</v>
      </c>
      <c r="G89" s="11">
        <f>C89-E89</f>
        <v>2061.8000000000002</v>
      </c>
      <c r="H89" s="13">
        <f>D89-F89</f>
        <v>0.1</v>
      </c>
      <c r="I89" s="6"/>
    </row>
    <row r="90" spans="1:9" x14ac:dyDescent="0.25">
      <c r="A90" s="8" t="s">
        <v>107</v>
      </c>
      <c r="B90" s="167" t="s">
        <v>109</v>
      </c>
      <c r="C90" s="47"/>
      <c r="D90" s="110"/>
      <c r="E90" s="46"/>
      <c r="F90" s="15"/>
      <c r="G90" s="47"/>
      <c r="H90" s="36"/>
      <c r="I90" s="6"/>
    </row>
    <row r="91" spans="1:9" x14ac:dyDescent="0.25">
      <c r="A91" s="12" t="s">
        <v>110</v>
      </c>
      <c r="B91" s="55" t="s">
        <v>99</v>
      </c>
      <c r="C91" s="11">
        <v>25360.2</v>
      </c>
      <c r="D91" s="116">
        <v>1.23</v>
      </c>
      <c r="E91" s="11">
        <v>25360.2</v>
      </c>
      <c r="F91" s="24">
        <v>1.23</v>
      </c>
      <c r="G91" s="11">
        <f>C91-E91</f>
        <v>0</v>
      </c>
      <c r="H91" s="13">
        <f>D91-F91</f>
        <v>0</v>
      </c>
      <c r="I91" s="6"/>
    </row>
    <row r="92" spans="1:9" x14ac:dyDescent="0.25">
      <c r="A92" s="8" t="s">
        <v>105</v>
      </c>
      <c r="B92" s="54"/>
      <c r="C92" s="47"/>
      <c r="D92" s="110"/>
      <c r="E92" s="46"/>
      <c r="F92" s="36"/>
      <c r="G92" s="47"/>
      <c r="H92" s="36"/>
      <c r="I92" s="6"/>
    </row>
    <row r="93" spans="1:9" x14ac:dyDescent="0.25">
      <c r="A93" s="12" t="s">
        <v>169</v>
      </c>
      <c r="B93" s="55" t="s">
        <v>77</v>
      </c>
      <c r="C93" s="11">
        <f>D93*10309*2</f>
        <v>11133.720000000001</v>
      </c>
      <c r="D93" s="115">
        <v>0.54</v>
      </c>
      <c r="E93" s="9">
        <f>F93*10309*2</f>
        <v>11133.720000000001</v>
      </c>
      <c r="F93" s="24">
        <v>0.54</v>
      </c>
      <c r="G93" s="11">
        <f>C93-E93</f>
        <v>0</v>
      </c>
      <c r="H93" s="13">
        <f>D93-F93</f>
        <v>0</v>
      </c>
      <c r="I93" s="6"/>
    </row>
    <row r="94" spans="1:9" x14ac:dyDescent="0.25">
      <c r="A94" s="17"/>
      <c r="B94" s="191"/>
      <c r="C94" s="16"/>
      <c r="D94" s="111"/>
      <c r="E94" s="18"/>
      <c r="F94" s="15"/>
      <c r="G94" s="16"/>
      <c r="H94" s="15"/>
      <c r="I94" s="175"/>
    </row>
    <row r="95" spans="1:9" x14ac:dyDescent="0.25">
      <c r="A95" s="12" t="s">
        <v>170</v>
      </c>
      <c r="B95" s="55" t="s">
        <v>77</v>
      </c>
      <c r="C95" s="11">
        <f>D95*10309*2</f>
        <v>10927.54</v>
      </c>
      <c r="D95" s="115">
        <v>0.53</v>
      </c>
      <c r="E95" s="9">
        <f>F95*10309*2</f>
        <v>10927.54</v>
      </c>
      <c r="F95" s="24">
        <v>0.53</v>
      </c>
      <c r="G95" s="11">
        <f>C95-E95</f>
        <v>0</v>
      </c>
      <c r="H95" s="13">
        <f>D95-F95</f>
        <v>0</v>
      </c>
      <c r="I95" s="6"/>
    </row>
    <row r="96" spans="1:9" x14ac:dyDescent="0.25">
      <c r="A96" s="8" t="s">
        <v>122</v>
      </c>
      <c r="B96" s="167"/>
      <c r="C96" s="16"/>
      <c r="D96" s="111"/>
      <c r="E96" s="14"/>
      <c r="F96" s="15"/>
      <c r="G96" s="16"/>
      <c r="H96" s="15"/>
      <c r="I96" s="175"/>
    </row>
    <row r="97" spans="1:12" x14ac:dyDescent="0.25">
      <c r="A97" s="17" t="s">
        <v>160</v>
      </c>
      <c r="B97" s="191"/>
      <c r="C97" s="20"/>
      <c r="D97" s="56"/>
      <c r="E97" s="18"/>
      <c r="F97" s="19"/>
      <c r="G97" s="20"/>
      <c r="H97" s="19"/>
      <c r="I97" s="175"/>
    </row>
    <row r="98" spans="1:12" x14ac:dyDescent="0.25">
      <c r="A98" s="12" t="s">
        <v>171</v>
      </c>
      <c r="B98" s="55" t="s">
        <v>77</v>
      </c>
      <c r="C98" s="11">
        <f>D98*10309*2</f>
        <v>8041.02</v>
      </c>
      <c r="D98" s="94">
        <v>0.39</v>
      </c>
      <c r="E98" s="9">
        <f>F98*10309*2</f>
        <v>8041.02</v>
      </c>
      <c r="F98" s="13">
        <v>0.39</v>
      </c>
      <c r="G98" s="11">
        <f>C98-E98</f>
        <v>0</v>
      </c>
      <c r="H98" s="13">
        <f>D98-F98</f>
        <v>0</v>
      </c>
      <c r="I98" s="175"/>
    </row>
    <row r="99" spans="1:12" x14ac:dyDescent="0.25">
      <c r="A99" s="17" t="s">
        <v>123</v>
      </c>
      <c r="B99" s="191"/>
      <c r="C99" s="20"/>
      <c r="D99" s="56"/>
      <c r="E99" s="18"/>
      <c r="F99" s="19"/>
      <c r="G99" s="20"/>
      <c r="H99" s="19"/>
      <c r="I99" s="175"/>
    </row>
    <row r="100" spans="1:12" x14ac:dyDescent="0.25">
      <c r="A100" s="12" t="s">
        <v>172</v>
      </c>
      <c r="B100" s="167" t="s">
        <v>77</v>
      </c>
      <c r="C100" s="11">
        <f>D100*10309*2</f>
        <v>4535.96</v>
      </c>
      <c r="D100" s="117">
        <v>0.22</v>
      </c>
      <c r="E100" s="9">
        <f>F100*10309*2</f>
        <v>4535.96</v>
      </c>
      <c r="F100" s="15">
        <v>0.22</v>
      </c>
      <c r="G100" s="11">
        <f>C100-E100</f>
        <v>0</v>
      </c>
      <c r="H100" s="13">
        <f>D100-F100</f>
        <v>0</v>
      </c>
      <c r="I100" s="175"/>
    </row>
    <row r="101" spans="1:12" x14ac:dyDescent="0.25">
      <c r="A101" s="17" t="s">
        <v>161</v>
      </c>
      <c r="B101" s="167"/>
      <c r="C101" s="20"/>
      <c r="D101" s="118"/>
      <c r="E101" s="18"/>
      <c r="F101" s="15"/>
      <c r="G101" s="20"/>
      <c r="H101" s="19"/>
      <c r="I101" s="175"/>
    </row>
    <row r="102" spans="1:12" x14ac:dyDescent="0.25">
      <c r="A102" s="12" t="s">
        <v>173</v>
      </c>
      <c r="B102" s="55"/>
      <c r="C102" s="11">
        <f>D102*10309*2</f>
        <v>62060.179999999993</v>
      </c>
      <c r="D102" s="116">
        <v>3.01</v>
      </c>
      <c r="E102" s="9">
        <f>F102*10309*2</f>
        <v>62060.179999999993</v>
      </c>
      <c r="F102" s="24">
        <v>3.01</v>
      </c>
      <c r="G102" s="11">
        <f>C102-E102</f>
        <v>0</v>
      </c>
      <c r="H102" s="13">
        <f>D102-F102</f>
        <v>0</v>
      </c>
      <c r="I102" s="175"/>
    </row>
    <row r="103" spans="1:12" x14ac:dyDescent="0.25">
      <c r="A103" s="8" t="s">
        <v>124</v>
      </c>
      <c r="B103" s="167"/>
      <c r="C103" s="111"/>
      <c r="D103" s="121"/>
      <c r="E103" s="14"/>
      <c r="F103" s="15"/>
      <c r="G103" s="16"/>
      <c r="H103" s="15"/>
      <c r="I103" s="175"/>
    </row>
    <row r="104" spans="1:12" x14ac:dyDescent="0.25">
      <c r="A104" s="12" t="s">
        <v>150</v>
      </c>
      <c r="B104" s="55"/>
      <c r="C104" s="30">
        <f>C19+C29+C44+C48+C51+C62+C89+C91+C93+C95+C102+C98+C100</f>
        <v>539573.12</v>
      </c>
      <c r="D104" s="115">
        <f>D19+D29+D44+D48+D51+D62+D89+D91+D93+D95+D102+D98+D100</f>
        <v>26.17</v>
      </c>
      <c r="E104" s="26">
        <f>E19+E29+E44+E48+E51+E62+E89+E91+E93+E95+E102+E98+E100</f>
        <v>536068.05999999994</v>
      </c>
      <c r="F104" s="13">
        <f>F19+F29+F44+F48+F51+F62+F89+F91+F93+F95+F102+F98+F100</f>
        <v>26</v>
      </c>
      <c r="G104" s="11">
        <f>C104-E104</f>
        <v>3505.0600000000559</v>
      </c>
      <c r="H104" s="13">
        <f>D104-F104</f>
        <v>0.17000000000000171</v>
      </c>
      <c r="I104" s="6"/>
    </row>
    <row r="105" spans="1:12" x14ac:dyDescent="0.25">
      <c r="A105" s="17" t="s">
        <v>151</v>
      </c>
      <c r="B105" s="191"/>
      <c r="C105" s="56"/>
      <c r="D105" s="118"/>
      <c r="E105" s="27"/>
      <c r="F105" s="28"/>
      <c r="G105" s="16"/>
      <c r="H105" s="15"/>
      <c r="I105" s="6"/>
    </row>
    <row r="106" spans="1:12" x14ac:dyDescent="0.25">
      <c r="A106" s="8" t="s">
        <v>125</v>
      </c>
      <c r="B106" s="167"/>
      <c r="C106" s="11">
        <f>C108+C111+C113+C115</f>
        <v>271745.24</v>
      </c>
      <c r="D106" s="119">
        <f>D108+D111+D113+D115</f>
        <v>13.18</v>
      </c>
      <c r="E106" s="9">
        <f>E108+E111+E113+E115</f>
        <v>304976.2</v>
      </c>
      <c r="F106" s="24">
        <f>F108+F111+F113+F115</f>
        <v>14.79</v>
      </c>
      <c r="G106" s="30">
        <f>C106-E106</f>
        <v>-33230.960000000021</v>
      </c>
      <c r="H106" s="13">
        <f>D106-F106</f>
        <v>-1.6099999999999994</v>
      </c>
      <c r="I106" s="6"/>
    </row>
    <row r="107" spans="1:12" x14ac:dyDescent="0.25">
      <c r="A107" s="8"/>
      <c r="B107" s="167"/>
      <c r="C107" s="111"/>
      <c r="D107" s="119"/>
      <c r="E107" s="32"/>
      <c r="F107" s="29"/>
      <c r="G107" s="33"/>
      <c r="H107" s="10"/>
      <c r="I107" s="6"/>
    </row>
    <row r="108" spans="1:12" x14ac:dyDescent="0.25">
      <c r="A108" s="23" t="s">
        <v>126</v>
      </c>
      <c r="B108" s="55" t="s">
        <v>112</v>
      </c>
      <c r="C108" s="11">
        <f>D108*10309*2</f>
        <v>32782.620000000003</v>
      </c>
      <c r="D108" s="120">
        <v>1.59</v>
      </c>
      <c r="E108" s="9">
        <v>96940.58</v>
      </c>
      <c r="F108" s="24">
        <v>4.7</v>
      </c>
      <c r="G108" s="43">
        <f>C108-E108</f>
        <v>-64157.96</v>
      </c>
      <c r="H108" s="34">
        <f>D108-F108</f>
        <v>-3.1100000000000003</v>
      </c>
      <c r="I108" s="192"/>
    </row>
    <row r="109" spans="1:12" x14ac:dyDescent="0.25">
      <c r="A109" s="35" t="s">
        <v>98</v>
      </c>
      <c r="B109" s="167"/>
      <c r="C109" s="112"/>
      <c r="D109" s="121"/>
      <c r="E109" s="46"/>
      <c r="F109" s="36"/>
      <c r="G109" s="47"/>
      <c r="H109" s="36"/>
      <c r="I109" s="192"/>
      <c r="K109" s="156"/>
      <c r="L109" s="156"/>
    </row>
    <row r="110" spans="1:12" x14ac:dyDescent="0.25">
      <c r="A110" s="35" t="s">
        <v>111</v>
      </c>
      <c r="B110" s="167"/>
      <c r="C110" s="112"/>
      <c r="D110" s="121"/>
      <c r="E110" s="46"/>
      <c r="F110" s="36"/>
      <c r="G110" s="47"/>
      <c r="H110" s="36"/>
      <c r="I110" s="6"/>
    </row>
    <row r="111" spans="1:12" x14ac:dyDescent="0.25">
      <c r="A111" s="193" t="s">
        <v>162</v>
      </c>
      <c r="B111" s="55" t="s">
        <v>163</v>
      </c>
      <c r="C111" s="11">
        <f>D111*10309*2</f>
        <v>194427.74</v>
      </c>
      <c r="D111" s="122">
        <v>9.43</v>
      </c>
      <c r="E111" s="9">
        <f>F111*10309*2</f>
        <v>194427.74</v>
      </c>
      <c r="F111" s="24">
        <v>9.43</v>
      </c>
      <c r="G111" s="43">
        <f>C111-E111</f>
        <v>0</v>
      </c>
      <c r="H111" s="34">
        <f>D111-F111</f>
        <v>0</v>
      </c>
      <c r="I111" s="6"/>
    </row>
    <row r="112" spans="1:12" x14ac:dyDescent="0.25">
      <c r="A112" s="92"/>
      <c r="B112" s="191" t="s">
        <v>164</v>
      </c>
      <c r="C112" s="112"/>
      <c r="D112" s="121"/>
      <c r="E112" s="46"/>
      <c r="F112" s="36"/>
      <c r="G112" s="47"/>
      <c r="H112" s="36"/>
      <c r="I112" s="6"/>
    </row>
    <row r="113" spans="1:30" x14ac:dyDescent="0.25">
      <c r="A113" s="193" t="s">
        <v>168</v>
      </c>
      <c r="B113" s="55" t="s">
        <v>163</v>
      </c>
      <c r="C113" s="11">
        <f>D113*10309*2</f>
        <v>30308.46</v>
      </c>
      <c r="D113" s="120">
        <v>1.47</v>
      </c>
      <c r="E113" s="9">
        <f>F113*10309*2</f>
        <v>13607.880000000001</v>
      </c>
      <c r="F113" s="127">
        <v>0.66</v>
      </c>
      <c r="G113" s="43">
        <f>C113-E113</f>
        <v>16700.579999999998</v>
      </c>
      <c r="H113" s="34">
        <f>D113-F113</f>
        <v>0.80999999999999994</v>
      </c>
      <c r="I113" s="192"/>
    </row>
    <row r="114" spans="1:30" x14ac:dyDescent="0.25">
      <c r="A114" s="194" t="s">
        <v>167</v>
      </c>
      <c r="B114" s="191" t="s">
        <v>164</v>
      </c>
      <c r="C114" s="113"/>
      <c r="D114" s="123"/>
      <c r="E114" s="51"/>
      <c r="F114" s="37"/>
      <c r="G114" s="52"/>
      <c r="H114" s="37"/>
      <c r="I114" s="185"/>
    </row>
    <row r="115" spans="1:30" x14ac:dyDescent="0.25">
      <c r="A115" s="23" t="s">
        <v>127</v>
      </c>
      <c r="B115" s="55" t="s">
        <v>102</v>
      </c>
      <c r="C115" s="11">
        <f>D115*10309*2</f>
        <v>14226.419999999998</v>
      </c>
      <c r="D115" s="124">
        <v>0.69</v>
      </c>
      <c r="E115" s="9">
        <v>0</v>
      </c>
      <c r="F115" s="10">
        <v>0</v>
      </c>
      <c r="G115" s="59">
        <f>C115-E115</f>
        <v>14226.419999999998</v>
      </c>
      <c r="H115" s="34">
        <f>D115-F115</f>
        <v>0.69</v>
      </c>
      <c r="I115" s="192"/>
    </row>
    <row r="116" spans="1:30" x14ac:dyDescent="0.25">
      <c r="A116" s="35" t="s">
        <v>165</v>
      </c>
      <c r="B116" s="54"/>
      <c r="C116" s="112"/>
      <c r="D116" s="121"/>
      <c r="E116" s="46"/>
      <c r="F116" s="36"/>
      <c r="G116" s="47"/>
      <c r="H116" s="36"/>
      <c r="I116" s="6"/>
    </row>
    <row r="117" spans="1:30" x14ac:dyDescent="0.25">
      <c r="A117" s="35" t="s">
        <v>166</v>
      </c>
      <c r="B117" s="54"/>
      <c r="C117" s="114"/>
      <c r="D117" s="125"/>
      <c r="E117" s="14"/>
      <c r="F117" s="15"/>
      <c r="G117" s="16"/>
      <c r="H117" s="15"/>
      <c r="I117" s="6"/>
    </row>
    <row r="118" spans="1:30" x14ac:dyDescent="0.25">
      <c r="A118" s="12" t="s">
        <v>100</v>
      </c>
      <c r="B118" s="57"/>
      <c r="C118" s="115">
        <f>C104+C106</f>
        <v>811318.36</v>
      </c>
      <c r="D118" s="116">
        <f>D104+D106</f>
        <v>39.35</v>
      </c>
      <c r="E118" s="38">
        <f>E104+E106</f>
        <v>841044.26</v>
      </c>
      <c r="F118" s="24">
        <f>F104+F106</f>
        <v>40.79</v>
      </c>
      <c r="G118" s="30">
        <f>C118-E118</f>
        <v>-29725.900000000023</v>
      </c>
      <c r="H118" s="13">
        <f>D118-F118</f>
        <v>-1.4399999999999977</v>
      </c>
      <c r="I118" s="6"/>
    </row>
    <row r="119" spans="1:30" ht="15.75" thickBot="1" x14ac:dyDescent="0.3">
      <c r="A119" s="8" t="s">
        <v>152</v>
      </c>
      <c r="B119" s="169"/>
      <c r="C119" s="99"/>
      <c r="D119" s="121"/>
      <c r="E119" s="39"/>
      <c r="F119" s="40"/>
      <c r="G119" s="99"/>
      <c r="H119" s="108"/>
      <c r="I119" s="6"/>
    </row>
    <row r="120" spans="1:30" ht="15.75" thickBot="1" x14ac:dyDescent="0.3">
      <c r="A120" s="128"/>
      <c r="B120" s="129"/>
      <c r="C120" s="130"/>
      <c r="D120" s="195"/>
      <c r="E120" s="139"/>
      <c r="F120" s="131"/>
      <c r="G120" s="130"/>
      <c r="H120" s="131"/>
      <c r="I120" s="185"/>
      <c r="K120" s="156"/>
      <c r="AC120" s="109"/>
      <c r="AD120" s="110"/>
    </row>
    <row r="121" spans="1:30" x14ac:dyDescent="0.25">
      <c r="A121" s="132" t="s">
        <v>181</v>
      </c>
      <c r="B121" s="165"/>
      <c r="C121" s="133"/>
      <c r="D121" s="196"/>
      <c r="E121" s="136">
        <f>E118+E120</f>
        <v>841044.26</v>
      </c>
      <c r="F121" s="134"/>
      <c r="G121" s="133"/>
      <c r="H121" s="134"/>
      <c r="I121" s="110"/>
    </row>
    <row r="122" spans="1:30" ht="15.75" thickBot="1" x14ac:dyDescent="0.3">
      <c r="A122" s="39"/>
      <c r="B122" s="197"/>
      <c r="C122" s="41"/>
      <c r="D122" s="198"/>
      <c r="E122" s="137"/>
      <c r="F122" s="135"/>
      <c r="G122" s="41"/>
      <c r="H122" s="135"/>
      <c r="I122" s="110"/>
    </row>
    <row r="123" spans="1:30" x14ac:dyDescent="0.25">
      <c r="A123" s="5"/>
      <c r="B123" s="5"/>
      <c r="C123" s="5"/>
      <c r="D123" s="6"/>
      <c r="E123" s="5"/>
      <c r="F123" s="5"/>
      <c r="G123" s="5"/>
      <c r="H123" s="5"/>
      <c r="I123" s="6"/>
    </row>
    <row r="124" spans="1:30" ht="15.75" x14ac:dyDescent="0.25">
      <c r="A124" s="3" t="s">
        <v>201</v>
      </c>
      <c r="B124" s="3"/>
      <c r="C124" s="3"/>
      <c r="D124" s="6"/>
      <c r="I124" s="6"/>
    </row>
    <row r="125" spans="1:30" ht="15.75" x14ac:dyDescent="0.25">
      <c r="A125" s="3"/>
      <c r="B125" s="3"/>
      <c r="C125" s="3"/>
      <c r="D125" s="6"/>
      <c r="I125" s="6"/>
    </row>
    <row r="126" spans="1:30" ht="15.75" x14ac:dyDescent="0.25">
      <c r="A126" s="3" t="s">
        <v>3</v>
      </c>
      <c r="B126" s="3"/>
      <c r="C126" s="3"/>
      <c r="D126" s="6"/>
      <c r="I126" s="3"/>
    </row>
    <row r="127" spans="1:30" ht="15.75" x14ac:dyDescent="0.25">
      <c r="A127" s="3"/>
      <c r="B127" s="3"/>
      <c r="C127" s="3"/>
      <c r="D127" s="6"/>
      <c r="I127" s="3"/>
    </row>
    <row r="128" spans="1:30" ht="15.75" x14ac:dyDescent="0.25">
      <c r="A128" s="3"/>
      <c r="B128" s="3"/>
      <c r="C128" s="3"/>
      <c r="D128" s="6"/>
      <c r="I128" s="3"/>
    </row>
    <row r="129" spans="1:9" ht="15.75" x14ac:dyDescent="0.25">
      <c r="A129" s="3"/>
      <c r="B129" s="3"/>
      <c r="C129" s="3"/>
      <c r="D129" s="6"/>
      <c r="I129" s="3"/>
    </row>
    <row r="130" spans="1:9" ht="15.75" x14ac:dyDescent="0.25">
      <c r="A130" s="3"/>
      <c r="B130" s="3"/>
      <c r="C130" s="3"/>
      <c r="D130" s="6"/>
      <c r="I130" s="3"/>
    </row>
    <row r="131" spans="1:9" ht="15.75" x14ac:dyDescent="0.25">
      <c r="A131" s="3"/>
      <c r="B131" s="3"/>
      <c r="C131" s="3"/>
      <c r="D131" s="6"/>
      <c r="I131" s="3"/>
    </row>
    <row r="132" spans="1:9" ht="15.75" x14ac:dyDescent="0.25">
      <c r="A132" s="3"/>
      <c r="B132" s="3"/>
      <c r="C132" s="3"/>
      <c r="D132" s="6"/>
      <c r="I132" s="3"/>
    </row>
    <row r="133" spans="1:9" ht="15.75" x14ac:dyDescent="0.25">
      <c r="A133" s="3"/>
      <c r="B133" s="3"/>
      <c r="C133" s="3"/>
      <c r="D133" s="6"/>
      <c r="I133" s="3"/>
    </row>
    <row r="134" spans="1:9" ht="15.75" x14ac:dyDescent="0.25">
      <c r="A134" s="3"/>
      <c r="B134" s="3"/>
      <c r="C134" s="3"/>
      <c r="D134" s="6"/>
      <c r="I134" s="3"/>
    </row>
    <row r="163" spans="7:7" x14ac:dyDescent="0.25">
      <c r="G163" s="199"/>
    </row>
    <row r="164" spans="7:7" x14ac:dyDescent="0.25">
      <c r="G164" s="199"/>
    </row>
    <row r="167" spans="7:7" x14ac:dyDescent="0.25">
      <c r="G167" s="156"/>
    </row>
    <row r="168" spans="7:7" x14ac:dyDescent="0.25">
      <c r="G168" s="199"/>
    </row>
    <row r="169" spans="7:7" x14ac:dyDescent="0.25">
      <c r="G169" s="199"/>
    </row>
  </sheetData>
  <pageMargins left="0" right="0" top="0" bottom="0" header="0.31496062992125984" footer="0.31496062992125984"/>
  <pageSetup paperSize="9" scale="3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K134"/>
  <sheetViews>
    <sheetView tabSelected="1" workbookViewId="0">
      <selection activeCell="L24" sqref="L24"/>
    </sheetView>
  </sheetViews>
  <sheetFormatPr defaultColWidth="11.5703125" defaultRowHeight="15" x14ac:dyDescent="0.25"/>
  <cols>
    <col min="1" max="1" width="23.140625" style="147" customWidth="1"/>
    <col min="2" max="2" width="42.85546875" style="147" customWidth="1"/>
    <col min="3" max="3" width="11.85546875" style="147" bestFit="1" customWidth="1"/>
    <col min="4" max="4" width="11.28515625" style="147" customWidth="1"/>
    <col min="5" max="5" width="12.85546875" style="147" customWidth="1"/>
    <col min="6" max="6" width="12.140625" style="147" customWidth="1"/>
    <col min="7" max="7" width="11.7109375" style="147" customWidth="1"/>
    <col min="8" max="8" width="11.42578125" style="147" customWidth="1"/>
    <col min="9" max="9" width="12.140625" style="147" customWidth="1"/>
    <col min="10" max="10" width="4.42578125" style="147" customWidth="1"/>
    <col min="11" max="11" width="45.5703125" style="147" customWidth="1"/>
    <col min="12" max="12" width="14.85546875" style="147" customWidth="1"/>
    <col min="13" max="14" width="12.42578125" style="147" customWidth="1"/>
    <col min="15" max="16" width="12.140625" style="147" customWidth="1"/>
    <col min="17" max="18" width="11.140625" style="147" customWidth="1"/>
    <col min="19" max="19" width="12.42578125" style="147" customWidth="1"/>
    <col min="20" max="20" width="13.42578125" style="147" customWidth="1"/>
    <col min="21" max="23" width="11.5703125" style="147"/>
    <col min="24" max="24" width="11.85546875" style="147" bestFit="1" customWidth="1"/>
    <col min="25" max="28" width="11.5703125" style="147"/>
    <col min="29" max="29" width="14.140625" style="147" customWidth="1"/>
    <col min="30" max="258" width="11.5703125" style="147"/>
    <col min="259" max="259" width="23.140625" style="147" customWidth="1"/>
    <col min="260" max="260" width="42.85546875" style="147" customWidth="1"/>
    <col min="261" max="261" width="11.5703125" style="147"/>
    <col min="262" max="262" width="11.28515625" style="147" customWidth="1"/>
    <col min="263" max="263" width="12.85546875" style="147" customWidth="1"/>
    <col min="264" max="264" width="12.140625" style="147" customWidth="1"/>
    <col min="265" max="265" width="11.7109375" style="147" customWidth="1"/>
    <col min="266" max="266" width="11.42578125" style="147" customWidth="1"/>
    <col min="267" max="267" width="12.7109375" style="147" customWidth="1"/>
    <col min="268" max="268" width="4.140625" style="147" customWidth="1"/>
    <col min="269" max="269" width="45.28515625" style="147" customWidth="1"/>
    <col min="270" max="270" width="14.85546875" style="147" customWidth="1"/>
    <col min="271" max="271" width="12.28515625" style="147" customWidth="1"/>
    <col min="272" max="273" width="11.140625" style="147" customWidth="1"/>
    <col min="274" max="274" width="12.42578125" style="147" customWidth="1"/>
    <col min="275" max="275" width="11.42578125" style="147" customWidth="1"/>
    <col min="276" max="276" width="13.5703125" style="147" customWidth="1"/>
    <col min="277" max="514" width="11.5703125" style="147"/>
    <col min="515" max="515" width="23.140625" style="147" customWidth="1"/>
    <col min="516" max="516" width="42.85546875" style="147" customWidth="1"/>
    <col min="517" max="517" width="11.5703125" style="147"/>
    <col min="518" max="518" width="11.28515625" style="147" customWidth="1"/>
    <col min="519" max="519" width="12.85546875" style="147" customWidth="1"/>
    <col min="520" max="520" width="12.140625" style="147" customWidth="1"/>
    <col min="521" max="521" width="11.7109375" style="147" customWidth="1"/>
    <col min="522" max="522" width="11.42578125" style="147" customWidth="1"/>
    <col min="523" max="523" width="12.7109375" style="147" customWidth="1"/>
    <col min="524" max="524" width="4.140625" style="147" customWidth="1"/>
    <col min="525" max="525" width="45.28515625" style="147" customWidth="1"/>
    <col min="526" max="526" width="14.85546875" style="147" customWidth="1"/>
    <col min="527" max="527" width="12.28515625" style="147" customWidth="1"/>
    <col min="528" max="529" width="11.140625" style="147" customWidth="1"/>
    <col min="530" max="530" width="12.42578125" style="147" customWidth="1"/>
    <col min="531" max="531" width="11.42578125" style="147" customWidth="1"/>
    <col min="532" max="532" width="13.5703125" style="147" customWidth="1"/>
    <col min="533" max="770" width="11.5703125" style="147"/>
    <col min="771" max="771" width="23.140625" style="147" customWidth="1"/>
    <col min="772" max="772" width="42.85546875" style="147" customWidth="1"/>
    <col min="773" max="773" width="11.5703125" style="147"/>
    <col min="774" max="774" width="11.28515625" style="147" customWidth="1"/>
    <col min="775" max="775" width="12.85546875" style="147" customWidth="1"/>
    <col min="776" max="776" width="12.140625" style="147" customWidth="1"/>
    <col min="777" max="777" width="11.7109375" style="147" customWidth="1"/>
    <col min="778" max="778" width="11.42578125" style="147" customWidth="1"/>
    <col min="779" max="779" width="12.7109375" style="147" customWidth="1"/>
    <col min="780" max="780" width="4.140625" style="147" customWidth="1"/>
    <col min="781" max="781" width="45.28515625" style="147" customWidth="1"/>
    <col min="782" max="782" width="14.85546875" style="147" customWidth="1"/>
    <col min="783" max="783" width="12.28515625" style="147" customWidth="1"/>
    <col min="784" max="785" width="11.140625" style="147" customWidth="1"/>
    <col min="786" max="786" width="12.42578125" style="147" customWidth="1"/>
    <col min="787" max="787" width="11.42578125" style="147" customWidth="1"/>
    <col min="788" max="788" width="13.5703125" style="147" customWidth="1"/>
    <col min="789" max="1026" width="11.5703125" style="147"/>
    <col min="1027" max="1027" width="23.140625" style="147" customWidth="1"/>
    <col min="1028" max="1028" width="42.85546875" style="147" customWidth="1"/>
    <col min="1029" max="1029" width="11.5703125" style="147"/>
    <col min="1030" max="1030" width="11.28515625" style="147" customWidth="1"/>
    <col min="1031" max="1031" width="12.85546875" style="147" customWidth="1"/>
    <col min="1032" max="1032" width="12.140625" style="147" customWidth="1"/>
    <col min="1033" max="1033" width="11.7109375" style="147" customWidth="1"/>
    <col min="1034" max="1034" width="11.42578125" style="147" customWidth="1"/>
    <col min="1035" max="1035" width="12.7109375" style="147" customWidth="1"/>
    <col min="1036" max="1036" width="4.140625" style="147" customWidth="1"/>
    <col min="1037" max="1037" width="45.28515625" style="147" customWidth="1"/>
    <col min="1038" max="1038" width="14.85546875" style="147" customWidth="1"/>
    <col min="1039" max="1039" width="12.28515625" style="147" customWidth="1"/>
    <col min="1040" max="1041" width="11.140625" style="147" customWidth="1"/>
    <col min="1042" max="1042" width="12.42578125" style="147" customWidth="1"/>
    <col min="1043" max="1043" width="11.42578125" style="147" customWidth="1"/>
    <col min="1044" max="1044" width="13.5703125" style="147" customWidth="1"/>
    <col min="1045" max="1282" width="11.5703125" style="147"/>
    <col min="1283" max="1283" width="23.140625" style="147" customWidth="1"/>
    <col min="1284" max="1284" width="42.85546875" style="147" customWidth="1"/>
    <col min="1285" max="1285" width="11.5703125" style="147"/>
    <col min="1286" max="1286" width="11.28515625" style="147" customWidth="1"/>
    <col min="1287" max="1287" width="12.85546875" style="147" customWidth="1"/>
    <col min="1288" max="1288" width="12.140625" style="147" customWidth="1"/>
    <col min="1289" max="1289" width="11.7109375" style="147" customWidth="1"/>
    <col min="1290" max="1290" width="11.42578125" style="147" customWidth="1"/>
    <col min="1291" max="1291" width="12.7109375" style="147" customWidth="1"/>
    <col min="1292" max="1292" width="4.140625" style="147" customWidth="1"/>
    <col min="1293" max="1293" width="45.28515625" style="147" customWidth="1"/>
    <col min="1294" max="1294" width="14.85546875" style="147" customWidth="1"/>
    <col min="1295" max="1295" width="12.28515625" style="147" customWidth="1"/>
    <col min="1296" max="1297" width="11.140625" style="147" customWidth="1"/>
    <col min="1298" max="1298" width="12.42578125" style="147" customWidth="1"/>
    <col min="1299" max="1299" width="11.42578125" style="147" customWidth="1"/>
    <col min="1300" max="1300" width="13.5703125" style="147" customWidth="1"/>
    <col min="1301" max="1538" width="11.5703125" style="147"/>
    <col min="1539" max="1539" width="23.140625" style="147" customWidth="1"/>
    <col min="1540" max="1540" width="42.85546875" style="147" customWidth="1"/>
    <col min="1541" max="1541" width="11.5703125" style="147"/>
    <col min="1542" max="1542" width="11.28515625" style="147" customWidth="1"/>
    <col min="1543" max="1543" width="12.85546875" style="147" customWidth="1"/>
    <col min="1544" max="1544" width="12.140625" style="147" customWidth="1"/>
    <col min="1545" max="1545" width="11.7109375" style="147" customWidth="1"/>
    <col min="1546" max="1546" width="11.42578125" style="147" customWidth="1"/>
    <col min="1547" max="1547" width="12.7109375" style="147" customWidth="1"/>
    <col min="1548" max="1548" width="4.140625" style="147" customWidth="1"/>
    <col min="1549" max="1549" width="45.28515625" style="147" customWidth="1"/>
    <col min="1550" max="1550" width="14.85546875" style="147" customWidth="1"/>
    <col min="1551" max="1551" width="12.28515625" style="147" customWidth="1"/>
    <col min="1552" max="1553" width="11.140625" style="147" customWidth="1"/>
    <col min="1554" max="1554" width="12.42578125" style="147" customWidth="1"/>
    <col min="1555" max="1555" width="11.42578125" style="147" customWidth="1"/>
    <col min="1556" max="1556" width="13.5703125" style="147" customWidth="1"/>
    <col min="1557" max="1794" width="11.5703125" style="147"/>
    <col min="1795" max="1795" width="23.140625" style="147" customWidth="1"/>
    <col min="1796" max="1796" width="42.85546875" style="147" customWidth="1"/>
    <col min="1797" max="1797" width="11.5703125" style="147"/>
    <col min="1798" max="1798" width="11.28515625" style="147" customWidth="1"/>
    <col min="1799" max="1799" width="12.85546875" style="147" customWidth="1"/>
    <col min="1800" max="1800" width="12.140625" style="147" customWidth="1"/>
    <col min="1801" max="1801" width="11.7109375" style="147" customWidth="1"/>
    <col min="1802" max="1802" width="11.42578125" style="147" customWidth="1"/>
    <col min="1803" max="1803" width="12.7109375" style="147" customWidth="1"/>
    <col min="1804" max="1804" width="4.140625" style="147" customWidth="1"/>
    <col min="1805" max="1805" width="45.28515625" style="147" customWidth="1"/>
    <col min="1806" max="1806" width="14.85546875" style="147" customWidth="1"/>
    <col min="1807" max="1807" width="12.28515625" style="147" customWidth="1"/>
    <col min="1808" max="1809" width="11.140625" style="147" customWidth="1"/>
    <col min="1810" max="1810" width="12.42578125" style="147" customWidth="1"/>
    <col min="1811" max="1811" width="11.42578125" style="147" customWidth="1"/>
    <col min="1812" max="1812" width="13.5703125" style="147" customWidth="1"/>
    <col min="1813" max="2050" width="11.5703125" style="147"/>
    <col min="2051" max="2051" width="23.140625" style="147" customWidth="1"/>
    <col min="2052" max="2052" width="42.85546875" style="147" customWidth="1"/>
    <col min="2053" max="2053" width="11.5703125" style="147"/>
    <col min="2054" max="2054" width="11.28515625" style="147" customWidth="1"/>
    <col min="2055" max="2055" width="12.85546875" style="147" customWidth="1"/>
    <col min="2056" max="2056" width="12.140625" style="147" customWidth="1"/>
    <col min="2057" max="2057" width="11.7109375" style="147" customWidth="1"/>
    <col min="2058" max="2058" width="11.42578125" style="147" customWidth="1"/>
    <col min="2059" max="2059" width="12.7109375" style="147" customWidth="1"/>
    <col min="2060" max="2060" width="4.140625" style="147" customWidth="1"/>
    <col min="2061" max="2061" width="45.28515625" style="147" customWidth="1"/>
    <col min="2062" max="2062" width="14.85546875" style="147" customWidth="1"/>
    <col min="2063" max="2063" width="12.28515625" style="147" customWidth="1"/>
    <col min="2064" max="2065" width="11.140625" style="147" customWidth="1"/>
    <col min="2066" max="2066" width="12.42578125" style="147" customWidth="1"/>
    <col min="2067" max="2067" width="11.42578125" style="147" customWidth="1"/>
    <col min="2068" max="2068" width="13.5703125" style="147" customWidth="1"/>
    <col min="2069" max="2306" width="11.5703125" style="147"/>
    <col min="2307" max="2307" width="23.140625" style="147" customWidth="1"/>
    <col min="2308" max="2308" width="42.85546875" style="147" customWidth="1"/>
    <col min="2309" max="2309" width="11.5703125" style="147"/>
    <col min="2310" max="2310" width="11.28515625" style="147" customWidth="1"/>
    <col min="2311" max="2311" width="12.85546875" style="147" customWidth="1"/>
    <col min="2312" max="2312" width="12.140625" style="147" customWidth="1"/>
    <col min="2313" max="2313" width="11.7109375" style="147" customWidth="1"/>
    <col min="2314" max="2314" width="11.42578125" style="147" customWidth="1"/>
    <col min="2315" max="2315" width="12.7109375" style="147" customWidth="1"/>
    <col min="2316" max="2316" width="4.140625" style="147" customWidth="1"/>
    <col min="2317" max="2317" width="45.28515625" style="147" customWidth="1"/>
    <col min="2318" max="2318" width="14.85546875" style="147" customWidth="1"/>
    <col min="2319" max="2319" width="12.28515625" style="147" customWidth="1"/>
    <col min="2320" max="2321" width="11.140625" style="147" customWidth="1"/>
    <col min="2322" max="2322" width="12.42578125" style="147" customWidth="1"/>
    <col min="2323" max="2323" width="11.42578125" style="147" customWidth="1"/>
    <col min="2324" max="2324" width="13.5703125" style="147" customWidth="1"/>
    <col min="2325" max="2562" width="11.5703125" style="147"/>
    <col min="2563" max="2563" width="23.140625" style="147" customWidth="1"/>
    <col min="2564" max="2564" width="42.85546875" style="147" customWidth="1"/>
    <col min="2565" max="2565" width="11.5703125" style="147"/>
    <col min="2566" max="2566" width="11.28515625" style="147" customWidth="1"/>
    <col min="2567" max="2567" width="12.85546875" style="147" customWidth="1"/>
    <col min="2568" max="2568" width="12.140625" style="147" customWidth="1"/>
    <col min="2569" max="2569" width="11.7109375" style="147" customWidth="1"/>
    <col min="2570" max="2570" width="11.42578125" style="147" customWidth="1"/>
    <col min="2571" max="2571" width="12.7109375" style="147" customWidth="1"/>
    <col min="2572" max="2572" width="4.140625" style="147" customWidth="1"/>
    <col min="2573" max="2573" width="45.28515625" style="147" customWidth="1"/>
    <col min="2574" max="2574" width="14.85546875" style="147" customWidth="1"/>
    <col min="2575" max="2575" width="12.28515625" style="147" customWidth="1"/>
    <col min="2576" max="2577" width="11.140625" style="147" customWidth="1"/>
    <col min="2578" max="2578" width="12.42578125" style="147" customWidth="1"/>
    <col min="2579" max="2579" width="11.42578125" style="147" customWidth="1"/>
    <col min="2580" max="2580" width="13.5703125" style="147" customWidth="1"/>
    <col min="2581" max="2818" width="11.5703125" style="147"/>
    <col min="2819" max="2819" width="23.140625" style="147" customWidth="1"/>
    <col min="2820" max="2820" width="42.85546875" style="147" customWidth="1"/>
    <col min="2821" max="2821" width="11.5703125" style="147"/>
    <col min="2822" max="2822" width="11.28515625" style="147" customWidth="1"/>
    <col min="2823" max="2823" width="12.85546875" style="147" customWidth="1"/>
    <col min="2824" max="2824" width="12.140625" style="147" customWidth="1"/>
    <col min="2825" max="2825" width="11.7109375" style="147" customWidth="1"/>
    <col min="2826" max="2826" width="11.42578125" style="147" customWidth="1"/>
    <col min="2827" max="2827" width="12.7109375" style="147" customWidth="1"/>
    <col min="2828" max="2828" width="4.140625" style="147" customWidth="1"/>
    <col min="2829" max="2829" width="45.28515625" style="147" customWidth="1"/>
    <col min="2830" max="2830" width="14.85546875" style="147" customWidth="1"/>
    <col min="2831" max="2831" width="12.28515625" style="147" customWidth="1"/>
    <col min="2832" max="2833" width="11.140625" style="147" customWidth="1"/>
    <col min="2834" max="2834" width="12.42578125" style="147" customWidth="1"/>
    <col min="2835" max="2835" width="11.42578125" style="147" customWidth="1"/>
    <col min="2836" max="2836" width="13.5703125" style="147" customWidth="1"/>
    <col min="2837" max="3074" width="11.5703125" style="147"/>
    <col min="3075" max="3075" width="23.140625" style="147" customWidth="1"/>
    <col min="3076" max="3076" width="42.85546875" style="147" customWidth="1"/>
    <col min="3077" max="3077" width="11.5703125" style="147"/>
    <col min="3078" max="3078" width="11.28515625" style="147" customWidth="1"/>
    <col min="3079" max="3079" width="12.85546875" style="147" customWidth="1"/>
    <col min="3080" max="3080" width="12.140625" style="147" customWidth="1"/>
    <col min="3081" max="3081" width="11.7109375" style="147" customWidth="1"/>
    <col min="3082" max="3082" width="11.42578125" style="147" customWidth="1"/>
    <col min="3083" max="3083" width="12.7109375" style="147" customWidth="1"/>
    <col min="3084" max="3084" width="4.140625" style="147" customWidth="1"/>
    <col min="3085" max="3085" width="45.28515625" style="147" customWidth="1"/>
    <col min="3086" max="3086" width="14.85546875" style="147" customWidth="1"/>
    <col min="3087" max="3087" width="12.28515625" style="147" customWidth="1"/>
    <col min="3088" max="3089" width="11.140625" style="147" customWidth="1"/>
    <col min="3090" max="3090" width="12.42578125" style="147" customWidth="1"/>
    <col min="3091" max="3091" width="11.42578125" style="147" customWidth="1"/>
    <col min="3092" max="3092" width="13.5703125" style="147" customWidth="1"/>
    <col min="3093" max="3330" width="11.5703125" style="147"/>
    <col min="3331" max="3331" width="23.140625" style="147" customWidth="1"/>
    <col min="3332" max="3332" width="42.85546875" style="147" customWidth="1"/>
    <col min="3333" max="3333" width="11.5703125" style="147"/>
    <col min="3334" max="3334" width="11.28515625" style="147" customWidth="1"/>
    <col min="3335" max="3335" width="12.85546875" style="147" customWidth="1"/>
    <col min="3336" max="3336" width="12.140625" style="147" customWidth="1"/>
    <col min="3337" max="3337" width="11.7109375" style="147" customWidth="1"/>
    <col min="3338" max="3338" width="11.42578125" style="147" customWidth="1"/>
    <col min="3339" max="3339" width="12.7109375" style="147" customWidth="1"/>
    <col min="3340" max="3340" width="4.140625" style="147" customWidth="1"/>
    <col min="3341" max="3341" width="45.28515625" style="147" customWidth="1"/>
    <col min="3342" max="3342" width="14.85546875" style="147" customWidth="1"/>
    <col min="3343" max="3343" width="12.28515625" style="147" customWidth="1"/>
    <col min="3344" max="3345" width="11.140625" style="147" customWidth="1"/>
    <col min="3346" max="3346" width="12.42578125" style="147" customWidth="1"/>
    <col min="3347" max="3347" width="11.42578125" style="147" customWidth="1"/>
    <col min="3348" max="3348" width="13.5703125" style="147" customWidth="1"/>
    <col min="3349" max="3586" width="11.5703125" style="147"/>
    <col min="3587" max="3587" width="23.140625" style="147" customWidth="1"/>
    <col min="3588" max="3588" width="42.85546875" style="147" customWidth="1"/>
    <col min="3589" max="3589" width="11.5703125" style="147"/>
    <col min="3590" max="3590" width="11.28515625" style="147" customWidth="1"/>
    <col min="3591" max="3591" width="12.85546875" style="147" customWidth="1"/>
    <col min="3592" max="3592" width="12.140625" style="147" customWidth="1"/>
    <col min="3593" max="3593" width="11.7109375" style="147" customWidth="1"/>
    <col min="3594" max="3594" width="11.42578125" style="147" customWidth="1"/>
    <col min="3595" max="3595" width="12.7109375" style="147" customWidth="1"/>
    <col min="3596" max="3596" width="4.140625" style="147" customWidth="1"/>
    <col min="3597" max="3597" width="45.28515625" style="147" customWidth="1"/>
    <col min="3598" max="3598" width="14.85546875" style="147" customWidth="1"/>
    <col min="3599" max="3599" width="12.28515625" style="147" customWidth="1"/>
    <col min="3600" max="3601" width="11.140625" style="147" customWidth="1"/>
    <col min="3602" max="3602" width="12.42578125" style="147" customWidth="1"/>
    <col min="3603" max="3603" width="11.42578125" style="147" customWidth="1"/>
    <col min="3604" max="3604" width="13.5703125" style="147" customWidth="1"/>
    <col min="3605" max="3842" width="11.5703125" style="147"/>
    <col min="3843" max="3843" width="23.140625" style="147" customWidth="1"/>
    <col min="3844" max="3844" width="42.85546875" style="147" customWidth="1"/>
    <col min="3845" max="3845" width="11.5703125" style="147"/>
    <col min="3846" max="3846" width="11.28515625" style="147" customWidth="1"/>
    <col min="3847" max="3847" width="12.85546875" style="147" customWidth="1"/>
    <col min="3848" max="3848" width="12.140625" style="147" customWidth="1"/>
    <col min="3849" max="3849" width="11.7109375" style="147" customWidth="1"/>
    <col min="3850" max="3850" width="11.42578125" style="147" customWidth="1"/>
    <col min="3851" max="3851" width="12.7109375" style="147" customWidth="1"/>
    <col min="3852" max="3852" width="4.140625" style="147" customWidth="1"/>
    <col min="3853" max="3853" width="45.28515625" style="147" customWidth="1"/>
    <col min="3854" max="3854" width="14.85546875" style="147" customWidth="1"/>
    <col min="3855" max="3855" width="12.28515625" style="147" customWidth="1"/>
    <col min="3856" max="3857" width="11.140625" style="147" customWidth="1"/>
    <col min="3858" max="3858" width="12.42578125" style="147" customWidth="1"/>
    <col min="3859" max="3859" width="11.42578125" style="147" customWidth="1"/>
    <col min="3860" max="3860" width="13.5703125" style="147" customWidth="1"/>
    <col min="3861" max="4098" width="11.5703125" style="147"/>
    <col min="4099" max="4099" width="23.140625" style="147" customWidth="1"/>
    <col min="4100" max="4100" width="42.85546875" style="147" customWidth="1"/>
    <col min="4101" max="4101" width="11.5703125" style="147"/>
    <col min="4102" max="4102" width="11.28515625" style="147" customWidth="1"/>
    <col min="4103" max="4103" width="12.85546875" style="147" customWidth="1"/>
    <col min="4104" max="4104" width="12.140625" style="147" customWidth="1"/>
    <col min="4105" max="4105" width="11.7109375" style="147" customWidth="1"/>
    <col min="4106" max="4106" width="11.42578125" style="147" customWidth="1"/>
    <col min="4107" max="4107" width="12.7109375" style="147" customWidth="1"/>
    <col min="4108" max="4108" width="4.140625" style="147" customWidth="1"/>
    <col min="4109" max="4109" width="45.28515625" style="147" customWidth="1"/>
    <col min="4110" max="4110" width="14.85546875" style="147" customWidth="1"/>
    <col min="4111" max="4111" width="12.28515625" style="147" customWidth="1"/>
    <col min="4112" max="4113" width="11.140625" style="147" customWidth="1"/>
    <col min="4114" max="4114" width="12.42578125" style="147" customWidth="1"/>
    <col min="4115" max="4115" width="11.42578125" style="147" customWidth="1"/>
    <col min="4116" max="4116" width="13.5703125" style="147" customWidth="1"/>
    <col min="4117" max="4354" width="11.5703125" style="147"/>
    <col min="4355" max="4355" width="23.140625" style="147" customWidth="1"/>
    <col min="4356" max="4356" width="42.85546875" style="147" customWidth="1"/>
    <col min="4357" max="4357" width="11.5703125" style="147"/>
    <col min="4358" max="4358" width="11.28515625" style="147" customWidth="1"/>
    <col min="4359" max="4359" width="12.85546875" style="147" customWidth="1"/>
    <col min="4360" max="4360" width="12.140625" style="147" customWidth="1"/>
    <col min="4361" max="4361" width="11.7109375" style="147" customWidth="1"/>
    <col min="4362" max="4362" width="11.42578125" style="147" customWidth="1"/>
    <col min="4363" max="4363" width="12.7109375" style="147" customWidth="1"/>
    <col min="4364" max="4364" width="4.140625" style="147" customWidth="1"/>
    <col min="4365" max="4365" width="45.28515625" style="147" customWidth="1"/>
    <col min="4366" max="4366" width="14.85546875" style="147" customWidth="1"/>
    <col min="4367" max="4367" width="12.28515625" style="147" customWidth="1"/>
    <col min="4368" max="4369" width="11.140625" style="147" customWidth="1"/>
    <col min="4370" max="4370" width="12.42578125" style="147" customWidth="1"/>
    <col min="4371" max="4371" width="11.42578125" style="147" customWidth="1"/>
    <col min="4372" max="4372" width="13.5703125" style="147" customWidth="1"/>
    <col min="4373" max="4610" width="11.5703125" style="147"/>
    <col min="4611" max="4611" width="23.140625" style="147" customWidth="1"/>
    <col min="4612" max="4612" width="42.85546875" style="147" customWidth="1"/>
    <col min="4613" max="4613" width="11.5703125" style="147"/>
    <col min="4614" max="4614" width="11.28515625" style="147" customWidth="1"/>
    <col min="4615" max="4615" width="12.85546875" style="147" customWidth="1"/>
    <col min="4616" max="4616" width="12.140625" style="147" customWidth="1"/>
    <col min="4617" max="4617" width="11.7109375" style="147" customWidth="1"/>
    <col min="4618" max="4618" width="11.42578125" style="147" customWidth="1"/>
    <col min="4619" max="4619" width="12.7109375" style="147" customWidth="1"/>
    <col min="4620" max="4620" width="4.140625" style="147" customWidth="1"/>
    <col min="4621" max="4621" width="45.28515625" style="147" customWidth="1"/>
    <col min="4622" max="4622" width="14.85546875" style="147" customWidth="1"/>
    <col min="4623" max="4623" width="12.28515625" style="147" customWidth="1"/>
    <col min="4624" max="4625" width="11.140625" style="147" customWidth="1"/>
    <col min="4626" max="4626" width="12.42578125" style="147" customWidth="1"/>
    <col min="4627" max="4627" width="11.42578125" style="147" customWidth="1"/>
    <col min="4628" max="4628" width="13.5703125" style="147" customWidth="1"/>
    <col min="4629" max="4866" width="11.5703125" style="147"/>
    <col min="4867" max="4867" width="23.140625" style="147" customWidth="1"/>
    <col min="4868" max="4868" width="42.85546875" style="147" customWidth="1"/>
    <col min="4869" max="4869" width="11.5703125" style="147"/>
    <col min="4870" max="4870" width="11.28515625" style="147" customWidth="1"/>
    <col min="4871" max="4871" width="12.85546875" style="147" customWidth="1"/>
    <col min="4872" max="4872" width="12.140625" style="147" customWidth="1"/>
    <col min="4873" max="4873" width="11.7109375" style="147" customWidth="1"/>
    <col min="4874" max="4874" width="11.42578125" style="147" customWidth="1"/>
    <col min="4875" max="4875" width="12.7109375" style="147" customWidth="1"/>
    <col min="4876" max="4876" width="4.140625" style="147" customWidth="1"/>
    <col min="4877" max="4877" width="45.28515625" style="147" customWidth="1"/>
    <col min="4878" max="4878" width="14.85546875" style="147" customWidth="1"/>
    <col min="4879" max="4879" width="12.28515625" style="147" customWidth="1"/>
    <col min="4880" max="4881" width="11.140625" style="147" customWidth="1"/>
    <col min="4882" max="4882" width="12.42578125" style="147" customWidth="1"/>
    <col min="4883" max="4883" width="11.42578125" style="147" customWidth="1"/>
    <col min="4884" max="4884" width="13.5703125" style="147" customWidth="1"/>
    <col min="4885" max="5122" width="11.5703125" style="147"/>
    <col min="5123" max="5123" width="23.140625" style="147" customWidth="1"/>
    <col min="5124" max="5124" width="42.85546875" style="147" customWidth="1"/>
    <col min="5125" max="5125" width="11.5703125" style="147"/>
    <col min="5126" max="5126" width="11.28515625" style="147" customWidth="1"/>
    <col min="5127" max="5127" width="12.85546875" style="147" customWidth="1"/>
    <col min="5128" max="5128" width="12.140625" style="147" customWidth="1"/>
    <col min="5129" max="5129" width="11.7109375" style="147" customWidth="1"/>
    <col min="5130" max="5130" width="11.42578125" style="147" customWidth="1"/>
    <col min="5131" max="5131" width="12.7109375" style="147" customWidth="1"/>
    <col min="5132" max="5132" width="4.140625" style="147" customWidth="1"/>
    <col min="5133" max="5133" width="45.28515625" style="147" customWidth="1"/>
    <col min="5134" max="5134" width="14.85546875" style="147" customWidth="1"/>
    <col min="5135" max="5135" width="12.28515625" style="147" customWidth="1"/>
    <col min="5136" max="5137" width="11.140625" style="147" customWidth="1"/>
    <col min="5138" max="5138" width="12.42578125" style="147" customWidth="1"/>
    <col min="5139" max="5139" width="11.42578125" style="147" customWidth="1"/>
    <col min="5140" max="5140" width="13.5703125" style="147" customWidth="1"/>
    <col min="5141" max="5378" width="11.5703125" style="147"/>
    <col min="5379" max="5379" width="23.140625" style="147" customWidth="1"/>
    <col min="5380" max="5380" width="42.85546875" style="147" customWidth="1"/>
    <col min="5381" max="5381" width="11.5703125" style="147"/>
    <col min="5382" max="5382" width="11.28515625" style="147" customWidth="1"/>
    <col min="5383" max="5383" width="12.85546875" style="147" customWidth="1"/>
    <col min="5384" max="5384" width="12.140625" style="147" customWidth="1"/>
    <col min="5385" max="5385" width="11.7109375" style="147" customWidth="1"/>
    <col min="5386" max="5386" width="11.42578125" style="147" customWidth="1"/>
    <col min="5387" max="5387" width="12.7109375" style="147" customWidth="1"/>
    <col min="5388" max="5388" width="4.140625" style="147" customWidth="1"/>
    <col min="5389" max="5389" width="45.28515625" style="147" customWidth="1"/>
    <col min="5390" max="5390" width="14.85546875" style="147" customWidth="1"/>
    <col min="5391" max="5391" width="12.28515625" style="147" customWidth="1"/>
    <col min="5392" max="5393" width="11.140625" style="147" customWidth="1"/>
    <col min="5394" max="5394" width="12.42578125" style="147" customWidth="1"/>
    <col min="5395" max="5395" width="11.42578125" style="147" customWidth="1"/>
    <col min="5396" max="5396" width="13.5703125" style="147" customWidth="1"/>
    <col min="5397" max="5634" width="11.5703125" style="147"/>
    <col min="5635" max="5635" width="23.140625" style="147" customWidth="1"/>
    <col min="5636" max="5636" width="42.85546875" style="147" customWidth="1"/>
    <col min="5637" max="5637" width="11.5703125" style="147"/>
    <col min="5638" max="5638" width="11.28515625" style="147" customWidth="1"/>
    <col min="5639" max="5639" width="12.85546875" style="147" customWidth="1"/>
    <col min="5640" max="5640" width="12.140625" style="147" customWidth="1"/>
    <col min="5641" max="5641" width="11.7109375" style="147" customWidth="1"/>
    <col min="5642" max="5642" width="11.42578125" style="147" customWidth="1"/>
    <col min="5643" max="5643" width="12.7109375" style="147" customWidth="1"/>
    <col min="5644" max="5644" width="4.140625" style="147" customWidth="1"/>
    <col min="5645" max="5645" width="45.28515625" style="147" customWidth="1"/>
    <col min="5646" max="5646" width="14.85546875" style="147" customWidth="1"/>
    <col min="5647" max="5647" width="12.28515625" style="147" customWidth="1"/>
    <col min="5648" max="5649" width="11.140625" style="147" customWidth="1"/>
    <col min="5650" max="5650" width="12.42578125" style="147" customWidth="1"/>
    <col min="5651" max="5651" width="11.42578125" style="147" customWidth="1"/>
    <col min="5652" max="5652" width="13.5703125" style="147" customWidth="1"/>
    <col min="5653" max="5890" width="11.5703125" style="147"/>
    <col min="5891" max="5891" width="23.140625" style="147" customWidth="1"/>
    <col min="5892" max="5892" width="42.85546875" style="147" customWidth="1"/>
    <col min="5893" max="5893" width="11.5703125" style="147"/>
    <col min="5894" max="5894" width="11.28515625" style="147" customWidth="1"/>
    <col min="5895" max="5895" width="12.85546875" style="147" customWidth="1"/>
    <col min="5896" max="5896" width="12.140625" style="147" customWidth="1"/>
    <col min="5897" max="5897" width="11.7109375" style="147" customWidth="1"/>
    <col min="5898" max="5898" width="11.42578125" style="147" customWidth="1"/>
    <col min="5899" max="5899" width="12.7109375" style="147" customWidth="1"/>
    <col min="5900" max="5900" width="4.140625" style="147" customWidth="1"/>
    <col min="5901" max="5901" width="45.28515625" style="147" customWidth="1"/>
    <col min="5902" max="5902" width="14.85546875" style="147" customWidth="1"/>
    <col min="5903" max="5903" width="12.28515625" style="147" customWidth="1"/>
    <col min="5904" max="5905" width="11.140625" style="147" customWidth="1"/>
    <col min="5906" max="5906" width="12.42578125" style="147" customWidth="1"/>
    <col min="5907" max="5907" width="11.42578125" style="147" customWidth="1"/>
    <col min="5908" max="5908" width="13.5703125" style="147" customWidth="1"/>
    <col min="5909" max="6146" width="11.5703125" style="147"/>
    <col min="6147" max="6147" width="23.140625" style="147" customWidth="1"/>
    <col min="6148" max="6148" width="42.85546875" style="147" customWidth="1"/>
    <col min="6149" max="6149" width="11.5703125" style="147"/>
    <col min="6150" max="6150" width="11.28515625" style="147" customWidth="1"/>
    <col min="6151" max="6151" width="12.85546875" style="147" customWidth="1"/>
    <col min="6152" max="6152" width="12.140625" style="147" customWidth="1"/>
    <col min="6153" max="6153" width="11.7109375" style="147" customWidth="1"/>
    <col min="6154" max="6154" width="11.42578125" style="147" customWidth="1"/>
    <col min="6155" max="6155" width="12.7109375" style="147" customWidth="1"/>
    <col min="6156" max="6156" width="4.140625" style="147" customWidth="1"/>
    <col min="6157" max="6157" width="45.28515625" style="147" customWidth="1"/>
    <col min="6158" max="6158" width="14.85546875" style="147" customWidth="1"/>
    <col min="6159" max="6159" width="12.28515625" style="147" customWidth="1"/>
    <col min="6160" max="6161" width="11.140625" style="147" customWidth="1"/>
    <col min="6162" max="6162" width="12.42578125" style="147" customWidth="1"/>
    <col min="6163" max="6163" width="11.42578125" style="147" customWidth="1"/>
    <col min="6164" max="6164" width="13.5703125" style="147" customWidth="1"/>
    <col min="6165" max="6402" width="11.5703125" style="147"/>
    <col min="6403" max="6403" width="23.140625" style="147" customWidth="1"/>
    <col min="6404" max="6404" width="42.85546875" style="147" customWidth="1"/>
    <col min="6405" max="6405" width="11.5703125" style="147"/>
    <col min="6406" max="6406" width="11.28515625" style="147" customWidth="1"/>
    <col min="6407" max="6407" width="12.85546875" style="147" customWidth="1"/>
    <col min="6408" max="6408" width="12.140625" style="147" customWidth="1"/>
    <col min="6409" max="6409" width="11.7109375" style="147" customWidth="1"/>
    <col min="6410" max="6410" width="11.42578125" style="147" customWidth="1"/>
    <col min="6411" max="6411" width="12.7109375" style="147" customWidth="1"/>
    <col min="6412" max="6412" width="4.140625" style="147" customWidth="1"/>
    <col min="6413" max="6413" width="45.28515625" style="147" customWidth="1"/>
    <col min="6414" max="6414" width="14.85546875" style="147" customWidth="1"/>
    <col min="6415" max="6415" width="12.28515625" style="147" customWidth="1"/>
    <col min="6416" max="6417" width="11.140625" style="147" customWidth="1"/>
    <col min="6418" max="6418" width="12.42578125" style="147" customWidth="1"/>
    <col min="6419" max="6419" width="11.42578125" style="147" customWidth="1"/>
    <col min="6420" max="6420" width="13.5703125" style="147" customWidth="1"/>
    <col min="6421" max="6658" width="11.5703125" style="147"/>
    <col min="6659" max="6659" width="23.140625" style="147" customWidth="1"/>
    <col min="6660" max="6660" width="42.85546875" style="147" customWidth="1"/>
    <col min="6661" max="6661" width="11.5703125" style="147"/>
    <col min="6662" max="6662" width="11.28515625" style="147" customWidth="1"/>
    <col min="6663" max="6663" width="12.85546875" style="147" customWidth="1"/>
    <col min="6664" max="6664" width="12.140625" style="147" customWidth="1"/>
    <col min="6665" max="6665" width="11.7109375" style="147" customWidth="1"/>
    <col min="6666" max="6666" width="11.42578125" style="147" customWidth="1"/>
    <col min="6667" max="6667" width="12.7109375" style="147" customWidth="1"/>
    <col min="6668" max="6668" width="4.140625" style="147" customWidth="1"/>
    <col min="6669" max="6669" width="45.28515625" style="147" customWidth="1"/>
    <col min="6670" max="6670" width="14.85546875" style="147" customWidth="1"/>
    <col min="6671" max="6671" width="12.28515625" style="147" customWidth="1"/>
    <col min="6672" max="6673" width="11.140625" style="147" customWidth="1"/>
    <col min="6674" max="6674" width="12.42578125" style="147" customWidth="1"/>
    <col min="6675" max="6675" width="11.42578125" style="147" customWidth="1"/>
    <col min="6676" max="6676" width="13.5703125" style="147" customWidth="1"/>
    <col min="6677" max="6914" width="11.5703125" style="147"/>
    <col min="6915" max="6915" width="23.140625" style="147" customWidth="1"/>
    <col min="6916" max="6916" width="42.85546875" style="147" customWidth="1"/>
    <col min="6917" max="6917" width="11.5703125" style="147"/>
    <col min="6918" max="6918" width="11.28515625" style="147" customWidth="1"/>
    <col min="6919" max="6919" width="12.85546875" style="147" customWidth="1"/>
    <col min="6920" max="6920" width="12.140625" style="147" customWidth="1"/>
    <col min="6921" max="6921" width="11.7109375" style="147" customWidth="1"/>
    <col min="6922" max="6922" width="11.42578125" style="147" customWidth="1"/>
    <col min="6923" max="6923" width="12.7109375" style="147" customWidth="1"/>
    <col min="6924" max="6924" width="4.140625" style="147" customWidth="1"/>
    <col min="6925" max="6925" width="45.28515625" style="147" customWidth="1"/>
    <col min="6926" max="6926" width="14.85546875" style="147" customWidth="1"/>
    <col min="6927" max="6927" width="12.28515625" style="147" customWidth="1"/>
    <col min="6928" max="6929" width="11.140625" style="147" customWidth="1"/>
    <col min="6930" max="6930" width="12.42578125" style="147" customWidth="1"/>
    <col min="6931" max="6931" width="11.42578125" style="147" customWidth="1"/>
    <col min="6932" max="6932" width="13.5703125" style="147" customWidth="1"/>
    <col min="6933" max="7170" width="11.5703125" style="147"/>
    <col min="7171" max="7171" width="23.140625" style="147" customWidth="1"/>
    <col min="7172" max="7172" width="42.85546875" style="147" customWidth="1"/>
    <col min="7173" max="7173" width="11.5703125" style="147"/>
    <col min="7174" max="7174" width="11.28515625" style="147" customWidth="1"/>
    <col min="7175" max="7175" width="12.85546875" style="147" customWidth="1"/>
    <col min="7176" max="7176" width="12.140625" style="147" customWidth="1"/>
    <col min="7177" max="7177" width="11.7109375" style="147" customWidth="1"/>
    <col min="7178" max="7178" width="11.42578125" style="147" customWidth="1"/>
    <col min="7179" max="7179" width="12.7109375" style="147" customWidth="1"/>
    <col min="7180" max="7180" width="4.140625" style="147" customWidth="1"/>
    <col min="7181" max="7181" width="45.28515625" style="147" customWidth="1"/>
    <col min="7182" max="7182" width="14.85546875" style="147" customWidth="1"/>
    <col min="7183" max="7183" width="12.28515625" style="147" customWidth="1"/>
    <col min="7184" max="7185" width="11.140625" style="147" customWidth="1"/>
    <col min="7186" max="7186" width="12.42578125" style="147" customWidth="1"/>
    <col min="7187" max="7187" width="11.42578125" style="147" customWidth="1"/>
    <col min="7188" max="7188" width="13.5703125" style="147" customWidth="1"/>
    <col min="7189" max="7426" width="11.5703125" style="147"/>
    <col min="7427" max="7427" width="23.140625" style="147" customWidth="1"/>
    <col min="7428" max="7428" width="42.85546875" style="147" customWidth="1"/>
    <col min="7429" max="7429" width="11.5703125" style="147"/>
    <col min="7430" max="7430" width="11.28515625" style="147" customWidth="1"/>
    <col min="7431" max="7431" width="12.85546875" style="147" customWidth="1"/>
    <col min="7432" max="7432" width="12.140625" style="147" customWidth="1"/>
    <col min="7433" max="7433" width="11.7109375" style="147" customWidth="1"/>
    <col min="7434" max="7434" width="11.42578125" style="147" customWidth="1"/>
    <col min="7435" max="7435" width="12.7109375" style="147" customWidth="1"/>
    <col min="7436" max="7436" width="4.140625" style="147" customWidth="1"/>
    <col min="7437" max="7437" width="45.28515625" style="147" customWidth="1"/>
    <col min="7438" max="7438" width="14.85546875" style="147" customWidth="1"/>
    <col min="7439" max="7439" width="12.28515625" style="147" customWidth="1"/>
    <col min="7440" max="7441" width="11.140625" style="147" customWidth="1"/>
    <col min="7442" max="7442" width="12.42578125" style="147" customWidth="1"/>
    <col min="7443" max="7443" width="11.42578125" style="147" customWidth="1"/>
    <col min="7444" max="7444" width="13.5703125" style="147" customWidth="1"/>
    <col min="7445" max="7682" width="11.5703125" style="147"/>
    <col min="7683" max="7683" width="23.140625" style="147" customWidth="1"/>
    <col min="7684" max="7684" width="42.85546875" style="147" customWidth="1"/>
    <col min="7685" max="7685" width="11.5703125" style="147"/>
    <col min="7686" max="7686" width="11.28515625" style="147" customWidth="1"/>
    <col min="7687" max="7687" width="12.85546875" style="147" customWidth="1"/>
    <col min="7688" max="7688" width="12.140625" style="147" customWidth="1"/>
    <col min="7689" max="7689" width="11.7109375" style="147" customWidth="1"/>
    <col min="7690" max="7690" width="11.42578125" style="147" customWidth="1"/>
    <col min="7691" max="7691" width="12.7109375" style="147" customWidth="1"/>
    <col min="7692" max="7692" width="4.140625" style="147" customWidth="1"/>
    <col min="7693" max="7693" width="45.28515625" style="147" customWidth="1"/>
    <col min="7694" max="7694" width="14.85546875" style="147" customWidth="1"/>
    <col min="7695" max="7695" width="12.28515625" style="147" customWidth="1"/>
    <col min="7696" max="7697" width="11.140625" style="147" customWidth="1"/>
    <col min="7698" max="7698" width="12.42578125" style="147" customWidth="1"/>
    <col min="7699" max="7699" width="11.42578125" style="147" customWidth="1"/>
    <col min="7700" max="7700" width="13.5703125" style="147" customWidth="1"/>
    <col min="7701" max="7938" width="11.5703125" style="147"/>
    <col min="7939" max="7939" width="23.140625" style="147" customWidth="1"/>
    <col min="7940" max="7940" width="42.85546875" style="147" customWidth="1"/>
    <col min="7941" max="7941" width="11.5703125" style="147"/>
    <col min="7942" max="7942" width="11.28515625" style="147" customWidth="1"/>
    <col min="7943" max="7943" width="12.85546875" style="147" customWidth="1"/>
    <col min="7944" max="7944" width="12.140625" style="147" customWidth="1"/>
    <col min="7945" max="7945" width="11.7109375" style="147" customWidth="1"/>
    <col min="7946" max="7946" width="11.42578125" style="147" customWidth="1"/>
    <col min="7947" max="7947" width="12.7109375" style="147" customWidth="1"/>
    <col min="7948" max="7948" width="4.140625" style="147" customWidth="1"/>
    <col min="7949" max="7949" width="45.28515625" style="147" customWidth="1"/>
    <col min="7950" max="7950" width="14.85546875" style="147" customWidth="1"/>
    <col min="7951" max="7951" width="12.28515625" style="147" customWidth="1"/>
    <col min="7952" max="7953" width="11.140625" style="147" customWidth="1"/>
    <col min="7954" max="7954" width="12.42578125" style="147" customWidth="1"/>
    <col min="7955" max="7955" width="11.42578125" style="147" customWidth="1"/>
    <col min="7956" max="7956" width="13.5703125" style="147" customWidth="1"/>
    <col min="7957" max="8194" width="11.5703125" style="147"/>
    <col min="8195" max="8195" width="23.140625" style="147" customWidth="1"/>
    <col min="8196" max="8196" width="42.85546875" style="147" customWidth="1"/>
    <col min="8197" max="8197" width="11.5703125" style="147"/>
    <col min="8198" max="8198" width="11.28515625" style="147" customWidth="1"/>
    <col min="8199" max="8199" width="12.85546875" style="147" customWidth="1"/>
    <col min="8200" max="8200" width="12.140625" style="147" customWidth="1"/>
    <col min="8201" max="8201" width="11.7109375" style="147" customWidth="1"/>
    <col min="8202" max="8202" width="11.42578125" style="147" customWidth="1"/>
    <col min="8203" max="8203" width="12.7109375" style="147" customWidth="1"/>
    <col min="8204" max="8204" width="4.140625" style="147" customWidth="1"/>
    <col min="8205" max="8205" width="45.28515625" style="147" customWidth="1"/>
    <col min="8206" max="8206" width="14.85546875" style="147" customWidth="1"/>
    <col min="8207" max="8207" width="12.28515625" style="147" customWidth="1"/>
    <col min="8208" max="8209" width="11.140625" style="147" customWidth="1"/>
    <col min="8210" max="8210" width="12.42578125" style="147" customWidth="1"/>
    <col min="8211" max="8211" width="11.42578125" style="147" customWidth="1"/>
    <col min="8212" max="8212" width="13.5703125" style="147" customWidth="1"/>
    <col min="8213" max="8450" width="11.5703125" style="147"/>
    <col min="8451" max="8451" width="23.140625" style="147" customWidth="1"/>
    <col min="8452" max="8452" width="42.85546875" style="147" customWidth="1"/>
    <col min="8453" max="8453" width="11.5703125" style="147"/>
    <col min="8454" max="8454" width="11.28515625" style="147" customWidth="1"/>
    <col min="8455" max="8455" width="12.85546875" style="147" customWidth="1"/>
    <col min="8456" max="8456" width="12.140625" style="147" customWidth="1"/>
    <col min="8457" max="8457" width="11.7109375" style="147" customWidth="1"/>
    <col min="8458" max="8458" width="11.42578125" style="147" customWidth="1"/>
    <col min="8459" max="8459" width="12.7109375" style="147" customWidth="1"/>
    <col min="8460" max="8460" width="4.140625" style="147" customWidth="1"/>
    <col min="8461" max="8461" width="45.28515625" style="147" customWidth="1"/>
    <col min="8462" max="8462" width="14.85546875" style="147" customWidth="1"/>
    <col min="8463" max="8463" width="12.28515625" style="147" customWidth="1"/>
    <col min="8464" max="8465" width="11.140625" style="147" customWidth="1"/>
    <col min="8466" max="8466" width="12.42578125" style="147" customWidth="1"/>
    <col min="8467" max="8467" width="11.42578125" style="147" customWidth="1"/>
    <col min="8468" max="8468" width="13.5703125" style="147" customWidth="1"/>
    <col min="8469" max="8706" width="11.5703125" style="147"/>
    <col min="8707" max="8707" width="23.140625" style="147" customWidth="1"/>
    <col min="8708" max="8708" width="42.85546875" style="147" customWidth="1"/>
    <col min="8709" max="8709" width="11.5703125" style="147"/>
    <col min="8710" max="8710" width="11.28515625" style="147" customWidth="1"/>
    <col min="8711" max="8711" width="12.85546875" style="147" customWidth="1"/>
    <col min="8712" max="8712" width="12.140625" style="147" customWidth="1"/>
    <col min="8713" max="8713" width="11.7109375" style="147" customWidth="1"/>
    <col min="8714" max="8714" width="11.42578125" style="147" customWidth="1"/>
    <col min="8715" max="8715" width="12.7109375" style="147" customWidth="1"/>
    <col min="8716" max="8716" width="4.140625" style="147" customWidth="1"/>
    <col min="8717" max="8717" width="45.28515625" style="147" customWidth="1"/>
    <col min="8718" max="8718" width="14.85546875" style="147" customWidth="1"/>
    <col min="8719" max="8719" width="12.28515625" style="147" customWidth="1"/>
    <col min="8720" max="8721" width="11.140625" style="147" customWidth="1"/>
    <col min="8722" max="8722" width="12.42578125" style="147" customWidth="1"/>
    <col min="8723" max="8723" width="11.42578125" style="147" customWidth="1"/>
    <col min="8724" max="8724" width="13.5703125" style="147" customWidth="1"/>
    <col min="8725" max="8962" width="11.5703125" style="147"/>
    <col min="8963" max="8963" width="23.140625" style="147" customWidth="1"/>
    <col min="8964" max="8964" width="42.85546875" style="147" customWidth="1"/>
    <col min="8965" max="8965" width="11.5703125" style="147"/>
    <col min="8966" max="8966" width="11.28515625" style="147" customWidth="1"/>
    <col min="8967" max="8967" width="12.85546875" style="147" customWidth="1"/>
    <col min="8968" max="8968" width="12.140625" style="147" customWidth="1"/>
    <col min="8969" max="8969" width="11.7109375" style="147" customWidth="1"/>
    <col min="8970" max="8970" width="11.42578125" style="147" customWidth="1"/>
    <col min="8971" max="8971" width="12.7109375" style="147" customWidth="1"/>
    <col min="8972" max="8972" width="4.140625" style="147" customWidth="1"/>
    <col min="8973" max="8973" width="45.28515625" style="147" customWidth="1"/>
    <col min="8974" max="8974" width="14.85546875" style="147" customWidth="1"/>
    <col min="8975" max="8975" width="12.28515625" style="147" customWidth="1"/>
    <col min="8976" max="8977" width="11.140625" style="147" customWidth="1"/>
    <col min="8978" max="8978" width="12.42578125" style="147" customWidth="1"/>
    <col min="8979" max="8979" width="11.42578125" style="147" customWidth="1"/>
    <col min="8980" max="8980" width="13.5703125" style="147" customWidth="1"/>
    <col min="8981" max="9218" width="11.5703125" style="147"/>
    <col min="9219" max="9219" width="23.140625" style="147" customWidth="1"/>
    <col min="9220" max="9220" width="42.85546875" style="147" customWidth="1"/>
    <col min="9221" max="9221" width="11.5703125" style="147"/>
    <col min="9222" max="9222" width="11.28515625" style="147" customWidth="1"/>
    <col min="9223" max="9223" width="12.85546875" style="147" customWidth="1"/>
    <col min="9224" max="9224" width="12.140625" style="147" customWidth="1"/>
    <col min="9225" max="9225" width="11.7109375" style="147" customWidth="1"/>
    <col min="9226" max="9226" width="11.42578125" style="147" customWidth="1"/>
    <col min="9227" max="9227" width="12.7109375" style="147" customWidth="1"/>
    <col min="9228" max="9228" width="4.140625" style="147" customWidth="1"/>
    <col min="9229" max="9229" width="45.28515625" style="147" customWidth="1"/>
    <col min="9230" max="9230" width="14.85546875" style="147" customWidth="1"/>
    <col min="9231" max="9231" width="12.28515625" style="147" customWidth="1"/>
    <col min="9232" max="9233" width="11.140625" style="147" customWidth="1"/>
    <col min="9234" max="9234" width="12.42578125" style="147" customWidth="1"/>
    <col min="9235" max="9235" width="11.42578125" style="147" customWidth="1"/>
    <col min="9236" max="9236" width="13.5703125" style="147" customWidth="1"/>
    <col min="9237" max="9474" width="11.5703125" style="147"/>
    <col min="9475" max="9475" width="23.140625" style="147" customWidth="1"/>
    <col min="9476" max="9476" width="42.85546875" style="147" customWidth="1"/>
    <col min="9477" max="9477" width="11.5703125" style="147"/>
    <col min="9478" max="9478" width="11.28515625" style="147" customWidth="1"/>
    <col min="9479" max="9479" width="12.85546875" style="147" customWidth="1"/>
    <col min="9480" max="9480" width="12.140625" style="147" customWidth="1"/>
    <col min="9481" max="9481" width="11.7109375" style="147" customWidth="1"/>
    <col min="9482" max="9482" width="11.42578125" style="147" customWidth="1"/>
    <col min="9483" max="9483" width="12.7109375" style="147" customWidth="1"/>
    <col min="9484" max="9484" width="4.140625" style="147" customWidth="1"/>
    <col min="9485" max="9485" width="45.28515625" style="147" customWidth="1"/>
    <col min="9486" max="9486" width="14.85546875" style="147" customWidth="1"/>
    <col min="9487" max="9487" width="12.28515625" style="147" customWidth="1"/>
    <col min="9488" max="9489" width="11.140625" style="147" customWidth="1"/>
    <col min="9490" max="9490" width="12.42578125" style="147" customWidth="1"/>
    <col min="9491" max="9491" width="11.42578125" style="147" customWidth="1"/>
    <col min="9492" max="9492" width="13.5703125" style="147" customWidth="1"/>
    <col min="9493" max="9730" width="11.5703125" style="147"/>
    <col min="9731" max="9731" width="23.140625" style="147" customWidth="1"/>
    <col min="9732" max="9732" width="42.85546875" style="147" customWidth="1"/>
    <col min="9733" max="9733" width="11.5703125" style="147"/>
    <col min="9734" max="9734" width="11.28515625" style="147" customWidth="1"/>
    <col min="9735" max="9735" width="12.85546875" style="147" customWidth="1"/>
    <col min="9736" max="9736" width="12.140625" style="147" customWidth="1"/>
    <col min="9737" max="9737" width="11.7109375" style="147" customWidth="1"/>
    <col min="9738" max="9738" width="11.42578125" style="147" customWidth="1"/>
    <col min="9739" max="9739" width="12.7109375" style="147" customWidth="1"/>
    <col min="9740" max="9740" width="4.140625" style="147" customWidth="1"/>
    <col min="9741" max="9741" width="45.28515625" style="147" customWidth="1"/>
    <col min="9742" max="9742" width="14.85546875" style="147" customWidth="1"/>
    <col min="9743" max="9743" width="12.28515625" style="147" customWidth="1"/>
    <col min="9744" max="9745" width="11.140625" style="147" customWidth="1"/>
    <col min="9746" max="9746" width="12.42578125" style="147" customWidth="1"/>
    <col min="9747" max="9747" width="11.42578125" style="147" customWidth="1"/>
    <col min="9748" max="9748" width="13.5703125" style="147" customWidth="1"/>
    <col min="9749" max="9986" width="11.5703125" style="147"/>
    <col min="9987" max="9987" width="23.140625" style="147" customWidth="1"/>
    <col min="9988" max="9988" width="42.85546875" style="147" customWidth="1"/>
    <col min="9989" max="9989" width="11.5703125" style="147"/>
    <col min="9990" max="9990" width="11.28515625" style="147" customWidth="1"/>
    <col min="9991" max="9991" width="12.85546875" style="147" customWidth="1"/>
    <col min="9992" max="9992" width="12.140625" style="147" customWidth="1"/>
    <col min="9993" max="9993" width="11.7109375" style="147" customWidth="1"/>
    <col min="9994" max="9994" width="11.42578125" style="147" customWidth="1"/>
    <col min="9995" max="9995" width="12.7109375" style="147" customWidth="1"/>
    <col min="9996" max="9996" width="4.140625" style="147" customWidth="1"/>
    <col min="9997" max="9997" width="45.28515625" style="147" customWidth="1"/>
    <col min="9998" max="9998" width="14.85546875" style="147" customWidth="1"/>
    <col min="9999" max="9999" width="12.28515625" style="147" customWidth="1"/>
    <col min="10000" max="10001" width="11.140625" style="147" customWidth="1"/>
    <col min="10002" max="10002" width="12.42578125" style="147" customWidth="1"/>
    <col min="10003" max="10003" width="11.42578125" style="147" customWidth="1"/>
    <col min="10004" max="10004" width="13.5703125" style="147" customWidth="1"/>
    <col min="10005" max="10242" width="11.5703125" style="147"/>
    <col min="10243" max="10243" width="23.140625" style="147" customWidth="1"/>
    <col min="10244" max="10244" width="42.85546875" style="147" customWidth="1"/>
    <col min="10245" max="10245" width="11.5703125" style="147"/>
    <col min="10246" max="10246" width="11.28515625" style="147" customWidth="1"/>
    <col min="10247" max="10247" width="12.85546875" style="147" customWidth="1"/>
    <col min="10248" max="10248" width="12.140625" style="147" customWidth="1"/>
    <col min="10249" max="10249" width="11.7109375" style="147" customWidth="1"/>
    <col min="10250" max="10250" width="11.42578125" style="147" customWidth="1"/>
    <col min="10251" max="10251" width="12.7109375" style="147" customWidth="1"/>
    <col min="10252" max="10252" width="4.140625" style="147" customWidth="1"/>
    <col min="10253" max="10253" width="45.28515625" style="147" customWidth="1"/>
    <col min="10254" max="10254" width="14.85546875" style="147" customWidth="1"/>
    <col min="10255" max="10255" width="12.28515625" style="147" customWidth="1"/>
    <col min="10256" max="10257" width="11.140625" style="147" customWidth="1"/>
    <col min="10258" max="10258" width="12.42578125" style="147" customWidth="1"/>
    <col min="10259" max="10259" width="11.42578125" style="147" customWidth="1"/>
    <col min="10260" max="10260" width="13.5703125" style="147" customWidth="1"/>
    <col min="10261" max="10498" width="11.5703125" style="147"/>
    <col min="10499" max="10499" width="23.140625" style="147" customWidth="1"/>
    <col min="10500" max="10500" width="42.85546875" style="147" customWidth="1"/>
    <col min="10501" max="10501" width="11.5703125" style="147"/>
    <col min="10502" max="10502" width="11.28515625" style="147" customWidth="1"/>
    <col min="10503" max="10503" width="12.85546875" style="147" customWidth="1"/>
    <col min="10504" max="10504" width="12.140625" style="147" customWidth="1"/>
    <col min="10505" max="10505" width="11.7109375" style="147" customWidth="1"/>
    <col min="10506" max="10506" width="11.42578125" style="147" customWidth="1"/>
    <col min="10507" max="10507" width="12.7109375" style="147" customWidth="1"/>
    <col min="10508" max="10508" width="4.140625" style="147" customWidth="1"/>
    <col min="10509" max="10509" width="45.28515625" style="147" customWidth="1"/>
    <col min="10510" max="10510" width="14.85546875" style="147" customWidth="1"/>
    <col min="10511" max="10511" width="12.28515625" style="147" customWidth="1"/>
    <col min="10512" max="10513" width="11.140625" style="147" customWidth="1"/>
    <col min="10514" max="10514" width="12.42578125" style="147" customWidth="1"/>
    <col min="10515" max="10515" width="11.42578125" style="147" customWidth="1"/>
    <col min="10516" max="10516" width="13.5703125" style="147" customWidth="1"/>
    <col min="10517" max="10754" width="11.5703125" style="147"/>
    <col min="10755" max="10755" width="23.140625" style="147" customWidth="1"/>
    <col min="10756" max="10756" width="42.85546875" style="147" customWidth="1"/>
    <col min="10757" max="10757" width="11.5703125" style="147"/>
    <col min="10758" max="10758" width="11.28515625" style="147" customWidth="1"/>
    <col min="10759" max="10759" width="12.85546875" style="147" customWidth="1"/>
    <col min="10760" max="10760" width="12.140625" style="147" customWidth="1"/>
    <col min="10761" max="10761" width="11.7109375" style="147" customWidth="1"/>
    <col min="10762" max="10762" width="11.42578125" style="147" customWidth="1"/>
    <col min="10763" max="10763" width="12.7109375" style="147" customWidth="1"/>
    <col min="10764" max="10764" width="4.140625" style="147" customWidth="1"/>
    <col min="10765" max="10765" width="45.28515625" style="147" customWidth="1"/>
    <col min="10766" max="10766" width="14.85546875" style="147" customWidth="1"/>
    <col min="10767" max="10767" width="12.28515625" style="147" customWidth="1"/>
    <col min="10768" max="10769" width="11.140625" style="147" customWidth="1"/>
    <col min="10770" max="10770" width="12.42578125" style="147" customWidth="1"/>
    <col min="10771" max="10771" width="11.42578125" style="147" customWidth="1"/>
    <col min="10772" max="10772" width="13.5703125" style="147" customWidth="1"/>
    <col min="10773" max="11010" width="11.5703125" style="147"/>
    <col min="11011" max="11011" width="23.140625" style="147" customWidth="1"/>
    <col min="11012" max="11012" width="42.85546875" style="147" customWidth="1"/>
    <col min="11013" max="11013" width="11.5703125" style="147"/>
    <col min="11014" max="11014" width="11.28515625" style="147" customWidth="1"/>
    <col min="11015" max="11015" width="12.85546875" style="147" customWidth="1"/>
    <col min="11016" max="11016" width="12.140625" style="147" customWidth="1"/>
    <col min="11017" max="11017" width="11.7109375" style="147" customWidth="1"/>
    <col min="11018" max="11018" width="11.42578125" style="147" customWidth="1"/>
    <col min="11019" max="11019" width="12.7109375" style="147" customWidth="1"/>
    <col min="11020" max="11020" width="4.140625" style="147" customWidth="1"/>
    <col min="11021" max="11021" width="45.28515625" style="147" customWidth="1"/>
    <col min="11022" max="11022" width="14.85546875" style="147" customWidth="1"/>
    <col min="11023" max="11023" width="12.28515625" style="147" customWidth="1"/>
    <col min="11024" max="11025" width="11.140625" style="147" customWidth="1"/>
    <col min="11026" max="11026" width="12.42578125" style="147" customWidth="1"/>
    <col min="11027" max="11027" width="11.42578125" style="147" customWidth="1"/>
    <col min="11028" max="11028" width="13.5703125" style="147" customWidth="1"/>
    <col min="11029" max="11266" width="11.5703125" style="147"/>
    <col min="11267" max="11267" width="23.140625" style="147" customWidth="1"/>
    <col min="11268" max="11268" width="42.85546875" style="147" customWidth="1"/>
    <col min="11269" max="11269" width="11.5703125" style="147"/>
    <col min="11270" max="11270" width="11.28515625" style="147" customWidth="1"/>
    <col min="11271" max="11271" width="12.85546875" style="147" customWidth="1"/>
    <col min="11272" max="11272" width="12.140625" style="147" customWidth="1"/>
    <col min="11273" max="11273" width="11.7109375" style="147" customWidth="1"/>
    <col min="11274" max="11274" width="11.42578125" style="147" customWidth="1"/>
    <col min="11275" max="11275" width="12.7109375" style="147" customWidth="1"/>
    <col min="11276" max="11276" width="4.140625" style="147" customWidth="1"/>
    <col min="11277" max="11277" width="45.28515625" style="147" customWidth="1"/>
    <col min="11278" max="11278" width="14.85546875" style="147" customWidth="1"/>
    <col min="11279" max="11279" width="12.28515625" style="147" customWidth="1"/>
    <col min="11280" max="11281" width="11.140625" style="147" customWidth="1"/>
    <col min="11282" max="11282" width="12.42578125" style="147" customWidth="1"/>
    <col min="11283" max="11283" width="11.42578125" style="147" customWidth="1"/>
    <col min="11284" max="11284" width="13.5703125" style="147" customWidth="1"/>
    <col min="11285" max="11522" width="11.5703125" style="147"/>
    <col min="11523" max="11523" width="23.140625" style="147" customWidth="1"/>
    <col min="11524" max="11524" width="42.85546875" style="147" customWidth="1"/>
    <col min="11525" max="11525" width="11.5703125" style="147"/>
    <col min="11526" max="11526" width="11.28515625" style="147" customWidth="1"/>
    <col min="11527" max="11527" width="12.85546875" style="147" customWidth="1"/>
    <col min="11528" max="11528" width="12.140625" style="147" customWidth="1"/>
    <col min="11529" max="11529" width="11.7109375" style="147" customWidth="1"/>
    <col min="11530" max="11530" width="11.42578125" style="147" customWidth="1"/>
    <col min="11531" max="11531" width="12.7109375" style="147" customWidth="1"/>
    <col min="11532" max="11532" width="4.140625" style="147" customWidth="1"/>
    <col min="11533" max="11533" width="45.28515625" style="147" customWidth="1"/>
    <col min="11534" max="11534" width="14.85546875" style="147" customWidth="1"/>
    <col min="11535" max="11535" width="12.28515625" style="147" customWidth="1"/>
    <col min="11536" max="11537" width="11.140625" style="147" customWidth="1"/>
    <col min="11538" max="11538" width="12.42578125" style="147" customWidth="1"/>
    <col min="11539" max="11539" width="11.42578125" style="147" customWidth="1"/>
    <col min="11540" max="11540" width="13.5703125" style="147" customWidth="1"/>
    <col min="11541" max="11778" width="11.5703125" style="147"/>
    <col min="11779" max="11779" width="23.140625" style="147" customWidth="1"/>
    <col min="11780" max="11780" width="42.85546875" style="147" customWidth="1"/>
    <col min="11781" max="11781" width="11.5703125" style="147"/>
    <col min="11782" max="11782" width="11.28515625" style="147" customWidth="1"/>
    <col min="11783" max="11783" width="12.85546875" style="147" customWidth="1"/>
    <col min="11784" max="11784" width="12.140625" style="147" customWidth="1"/>
    <col min="11785" max="11785" width="11.7109375" style="147" customWidth="1"/>
    <col min="11786" max="11786" width="11.42578125" style="147" customWidth="1"/>
    <col min="11787" max="11787" width="12.7109375" style="147" customWidth="1"/>
    <col min="11788" max="11788" width="4.140625" style="147" customWidth="1"/>
    <col min="11789" max="11789" width="45.28515625" style="147" customWidth="1"/>
    <col min="11790" max="11790" width="14.85546875" style="147" customWidth="1"/>
    <col min="11791" max="11791" width="12.28515625" style="147" customWidth="1"/>
    <col min="11792" max="11793" width="11.140625" style="147" customWidth="1"/>
    <col min="11794" max="11794" width="12.42578125" style="147" customWidth="1"/>
    <col min="11795" max="11795" width="11.42578125" style="147" customWidth="1"/>
    <col min="11796" max="11796" width="13.5703125" style="147" customWidth="1"/>
    <col min="11797" max="12034" width="11.5703125" style="147"/>
    <col min="12035" max="12035" width="23.140625" style="147" customWidth="1"/>
    <col min="12036" max="12036" width="42.85546875" style="147" customWidth="1"/>
    <col min="12037" max="12037" width="11.5703125" style="147"/>
    <col min="12038" max="12038" width="11.28515625" style="147" customWidth="1"/>
    <col min="12039" max="12039" width="12.85546875" style="147" customWidth="1"/>
    <col min="12040" max="12040" width="12.140625" style="147" customWidth="1"/>
    <col min="12041" max="12041" width="11.7109375" style="147" customWidth="1"/>
    <col min="12042" max="12042" width="11.42578125" style="147" customWidth="1"/>
    <col min="12043" max="12043" width="12.7109375" style="147" customWidth="1"/>
    <col min="12044" max="12044" width="4.140625" style="147" customWidth="1"/>
    <col min="12045" max="12045" width="45.28515625" style="147" customWidth="1"/>
    <col min="12046" max="12046" width="14.85546875" style="147" customWidth="1"/>
    <col min="12047" max="12047" width="12.28515625" style="147" customWidth="1"/>
    <col min="12048" max="12049" width="11.140625" style="147" customWidth="1"/>
    <col min="12050" max="12050" width="12.42578125" style="147" customWidth="1"/>
    <col min="12051" max="12051" width="11.42578125" style="147" customWidth="1"/>
    <col min="12052" max="12052" width="13.5703125" style="147" customWidth="1"/>
    <col min="12053" max="12290" width="11.5703125" style="147"/>
    <col min="12291" max="12291" width="23.140625" style="147" customWidth="1"/>
    <col min="12292" max="12292" width="42.85546875" style="147" customWidth="1"/>
    <col min="12293" max="12293" width="11.5703125" style="147"/>
    <col min="12294" max="12294" width="11.28515625" style="147" customWidth="1"/>
    <col min="12295" max="12295" width="12.85546875" style="147" customWidth="1"/>
    <col min="12296" max="12296" width="12.140625" style="147" customWidth="1"/>
    <col min="12297" max="12297" width="11.7109375" style="147" customWidth="1"/>
    <col min="12298" max="12298" width="11.42578125" style="147" customWidth="1"/>
    <col min="12299" max="12299" width="12.7109375" style="147" customWidth="1"/>
    <col min="12300" max="12300" width="4.140625" style="147" customWidth="1"/>
    <col min="12301" max="12301" width="45.28515625" style="147" customWidth="1"/>
    <col min="12302" max="12302" width="14.85546875" style="147" customWidth="1"/>
    <col min="12303" max="12303" width="12.28515625" style="147" customWidth="1"/>
    <col min="12304" max="12305" width="11.140625" style="147" customWidth="1"/>
    <col min="12306" max="12306" width="12.42578125" style="147" customWidth="1"/>
    <col min="12307" max="12307" width="11.42578125" style="147" customWidth="1"/>
    <col min="12308" max="12308" width="13.5703125" style="147" customWidth="1"/>
    <col min="12309" max="12546" width="11.5703125" style="147"/>
    <col min="12547" max="12547" width="23.140625" style="147" customWidth="1"/>
    <col min="12548" max="12548" width="42.85546875" style="147" customWidth="1"/>
    <col min="12549" max="12549" width="11.5703125" style="147"/>
    <col min="12550" max="12550" width="11.28515625" style="147" customWidth="1"/>
    <col min="12551" max="12551" width="12.85546875" style="147" customWidth="1"/>
    <col min="12552" max="12552" width="12.140625" style="147" customWidth="1"/>
    <col min="12553" max="12553" width="11.7109375" style="147" customWidth="1"/>
    <col min="12554" max="12554" width="11.42578125" style="147" customWidth="1"/>
    <col min="12555" max="12555" width="12.7109375" style="147" customWidth="1"/>
    <col min="12556" max="12556" width="4.140625" style="147" customWidth="1"/>
    <col min="12557" max="12557" width="45.28515625" style="147" customWidth="1"/>
    <col min="12558" max="12558" width="14.85546875" style="147" customWidth="1"/>
    <col min="12559" max="12559" width="12.28515625" style="147" customWidth="1"/>
    <col min="12560" max="12561" width="11.140625" style="147" customWidth="1"/>
    <col min="12562" max="12562" width="12.42578125" style="147" customWidth="1"/>
    <col min="12563" max="12563" width="11.42578125" style="147" customWidth="1"/>
    <col min="12564" max="12564" width="13.5703125" style="147" customWidth="1"/>
    <col min="12565" max="12802" width="11.5703125" style="147"/>
    <col min="12803" max="12803" width="23.140625" style="147" customWidth="1"/>
    <col min="12804" max="12804" width="42.85546875" style="147" customWidth="1"/>
    <col min="12805" max="12805" width="11.5703125" style="147"/>
    <col min="12806" max="12806" width="11.28515625" style="147" customWidth="1"/>
    <col min="12807" max="12807" width="12.85546875" style="147" customWidth="1"/>
    <col min="12808" max="12808" width="12.140625" style="147" customWidth="1"/>
    <col min="12809" max="12809" width="11.7109375" style="147" customWidth="1"/>
    <col min="12810" max="12810" width="11.42578125" style="147" customWidth="1"/>
    <col min="12811" max="12811" width="12.7109375" style="147" customWidth="1"/>
    <col min="12812" max="12812" width="4.140625" style="147" customWidth="1"/>
    <col min="12813" max="12813" width="45.28515625" style="147" customWidth="1"/>
    <col min="12814" max="12814" width="14.85546875" style="147" customWidth="1"/>
    <col min="12815" max="12815" width="12.28515625" style="147" customWidth="1"/>
    <col min="12816" max="12817" width="11.140625" style="147" customWidth="1"/>
    <col min="12818" max="12818" width="12.42578125" style="147" customWidth="1"/>
    <col min="12819" max="12819" width="11.42578125" style="147" customWidth="1"/>
    <col min="12820" max="12820" width="13.5703125" style="147" customWidth="1"/>
    <col min="12821" max="13058" width="11.5703125" style="147"/>
    <col min="13059" max="13059" width="23.140625" style="147" customWidth="1"/>
    <col min="13060" max="13060" width="42.85546875" style="147" customWidth="1"/>
    <col min="13061" max="13061" width="11.5703125" style="147"/>
    <col min="13062" max="13062" width="11.28515625" style="147" customWidth="1"/>
    <col min="13063" max="13063" width="12.85546875" style="147" customWidth="1"/>
    <col min="13064" max="13064" width="12.140625" style="147" customWidth="1"/>
    <col min="13065" max="13065" width="11.7109375" style="147" customWidth="1"/>
    <col min="13066" max="13066" width="11.42578125" style="147" customWidth="1"/>
    <col min="13067" max="13067" width="12.7109375" style="147" customWidth="1"/>
    <col min="13068" max="13068" width="4.140625" style="147" customWidth="1"/>
    <col min="13069" max="13069" width="45.28515625" style="147" customWidth="1"/>
    <col min="13070" max="13070" width="14.85546875" style="147" customWidth="1"/>
    <col min="13071" max="13071" width="12.28515625" style="147" customWidth="1"/>
    <col min="13072" max="13073" width="11.140625" style="147" customWidth="1"/>
    <col min="13074" max="13074" width="12.42578125" style="147" customWidth="1"/>
    <col min="13075" max="13075" width="11.42578125" style="147" customWidth="1"/>
    <col min="13076" max="13076" width="13.5703125" style="147" customWidth="1"/>
    <col min="13077" max="13314" width="11.5703125" style="147"/>
    <col min="13315" max="13315" width="23.140625" style="147" customWidth="1"/>
    <col min="13316" max="13316" width="42.85546875" style="147" customWidth="1"/>
    <col min="13317" max="13317" width="11.5703125" style="147"/>
    <col min="13318" max="13318" width="11.28515625" style="147" customWidth="1"/>
    <col min="13319" max="13319" width="12.85546875" style="147" customWidth="1"/>
    <col min="13320" max="13320" width="12.140625" style="147" customWidth="1"/>
    <col min="13321" max="13321" width="11.7109375" style="147" customWidth="1"/>
    <col min="13322" max="13322" width="11.42578125" style="147" customWidth="1"/>
    <col min="13323" max="13323" width="12.7109375" style="147" customWidth="1"/>
    <col min="13324" max="13324" width="4.140625" style="147" customWidth="1"/>
    <col min="13325" max="13325" width="45.28515625" style="147" customWidth="1"/>
    <col min="13326" max="13326" width="14.85546875" style="147" customWidth="1"/>
    <col min="13327" max="13327" width="12.28515625" style="147" customWidth="1"/>
    <col min="13328" max="13329" width="11.140625" style="147" customWidth="1"/>
    <col min="13330" max="13330" width="12.42578125" style="147" customWidth="1"/>
    <col min="13331" max="13331" width="11.42578125" style="147" customWidth="1"/>
    <col min="13332" max="13332" width="13.5703125" style="147" customWidth="1"/>
    <col min="13333" max="13570" width="11.5703125" style="147"/>
    <col min="13571" max="13571" width="23.140625" style="147" customWidth="1"/>
    <col min="13572" max="13572" width="42.85546875" style="147" customWidth="1"/>
    <col min="13573" max="13573" width="11.5703125" style="147"/>
    <col min="13574" max="13574" width="11.28515625" style="147" customWidth="1"/>
    <col min="13575" max="13575" width="12.85546875" style="147" customWidth="1"/>
    <col min="13576" max="13576" width="12.140625" style="147" customWidth="1"/>
    <col min="13577" max="13577" width="11.7109375" style="147" customWidth="1"/>
    <col min="13578" max="13578" width="11.42578125" style="147" customWidth="1"/>
    <col min="13579" max="13579" width="12.7109375" style="147" customWidth="1"/>
    <col min="13580" max="13580" width="4.140625" style="147" customWidth="1"/>
    <col min="13581" max="13581" width="45.28515625" style="147" customWidth="1"/>
    <col min="13582" max="13582" width="14.85546875" style="147" customWidth="1"/>
    <col min="13583" max="13583" width="12.28515625" style="147" customWidth="1"/>
    <col min="13584" max="13585" width="11.140625" style="147" customWidth="1"/>
    <col min="13586" max="13586" width="12.42578125" style="147" customWidth="1"/>
    <col min="13587" max="13587" width="11.42578125" style="147" customWidth="1"/>
    <col min="13588" max="13588" width="13.5703125" style="147" customWidth="1"/>
    <col min="13589" max="13826" width="11.5703125" style="147"/>
    <col min="13827" max="13827" width="23.140625" style="147" customWidth="1"/>
    <col min="13828" max="13828" width="42.85546875" style="147" customWidth="1"/>
    <col min="13829" max="13829" width="11.5703125" style="147"/>
    <col min="13830" max="13830" width="11.28515625" style="147" customWidth="1"/>
    <col min="13831" max="13831" width="12.85546875" style="147" customWidth="1"/>
    <col min="13832" max="13832" width="12.140625" style="147" customWidth="1"/>
    <col min="13833" max="13833" width="11.7109375" style="147" customWidth="1"/>
    <col min="13834" max="13834" width="11.42578125" style="147" customWidth="1"/>
    <col min="13835" max="13835" width="12.7109375" style="147" customWidth="1"/>
    <col min="13836" max="13836" width="4.140625" style="147" customWidth="1"/>
    <col min="13837" max="13837" width="45.28515625" style="147" customWidth="1"/>
    <col min="13838" max="13838" width="14.85546875" style="147" customWidth="1"/>
    <col min="13839" max="13839" width="12.28515625" style="147" customWidth="1"/>
    <col min="13840" max="13841" width="11.140625" style="147" customWidth="1"/>
    <col min="13842" max="13842" width="12.42578125" style="147" customWidth="1"/>
    <col min="13843" max="13843" width="11.42578125" style="147" customWidth="1"/>
    <col min="13844" max="13844" width="13.5703125" style="147" customWidth="1"/>
    <col min="13845" max="14082" width="11.5703125" style="147"/>
    <col min="14083" max="14083" width="23.140625" style="147" customWidth="1"/>
    <col min="14084" max="14084" width="42.85546875" style="147" customWidth="1"/>
    <col min="14085" max="14085" width="11.5703125" style="147"/>
    <col min="14086" max="14086" width="11.28515625" style="147" customWidth="1"/>
    <col min="14087" max="14087" width="12.85546875" style="147" customWidth="1"/>
    <col min="14088" max="14088" width="12.140625" style="147" customWidth="1"/>
    <col min="14089" max="14089" width="11.7109375" style="147" customWidth="1"/>
    <col min="14090" max="14090" width="11.42578125" style="147" customWidth="1"/>
    <col min="14091" max="14091" width="12.7109375" style="147" customWidth="1"/>
    <col min="14092" max="14092" width="4.140625" style="147" customWidth="1"/>
    <col min="14093" max="14093" width="45.28515625" style="147" customWidth="1"/>
    <col min="14094" max="14094" width="14.85546875" style="147" customWidth="1"/>
    <col min="14095" max="14095" width="12.28515625" style="147" customWidth="1"/>
    <col min="14096" max="14097" width="11.140625" style="147" customWidth="1"/>
    <col min="14098" max="14098" width="12.42578125" style="147" customWidth="1"/>
    <col min="14099" max="14099" width="11.42578125" style="147" customWidth="1"/>
    <col min="14100" max="14100" width="13.5703125" style="147" customWidth="1"/>
    <col min="14101" max="14338" width="11.5703125" style="147"/>
    <col min="14339" max="14339" width="23.140625" style="147" customWidth="1"/>
    <col min="14340" max="14340" width="42.85546875" style="147" customWidth="1"/>
    <col min="14341" max="14341" width="11.5703125" style="147"/>
    <col min="14342" max="14342" width="11.28515625" style="147" customWidth="1"/>
    <col min="14343" max="14343" width="12.85546875" style="147" customWidth="1"/>
    <col min="14344" max="14344" width="12.140625" style="147" customWidth="1"/>
    <col min="14345" max="14345" width="11.7109375" style="147" customWidth="1"/>
    <col min="14346" max="14346" width="11.42578125" style="147" customWidth="1"/>
    <col min="14347" max="14347" width="12.7109375" style="147" customWidth="1"/>
    <col min="14348" max="14348" width="4.140625" style="147" customWidth="1"/>
    <col min="14349" max="14349" width="45.28515625" style="147" customWidth="1"/>
    <col min="14350" max="14350" width="14.85546875" style="147" customWidth="1"/>
    <col min="14351" max="14351" width="12.28515625" style="147" customWidth="1"/>
    <col min="14352" max="14353" width="11.140625" style="147" customWidth="1"/>
    <col min="14354" max="14354" width="12.42578125" style="147" customWidth="1"/>
    <col min="14355" max="14355" width="11.42578125" style="147" customWidth="1"/>
    <col min="14356" max="14356" width="13.5703125" style="147" customWidth="1"/>
    <col min="14357" max="14594" width="11.5703125" style="147"/>
    <col min="14595" max="14595" width="23.140625" style="147" customWidth="1"/>
    <col min="14596" max="14596" width="42.85546875" style="147" customWidth="1"/>
    <col min="14597" max="14597" width="11.5703125" style="147"/>
    <col min="14598" max="14598" width="11.28515625" style="147" customWidth="1"/>
    <col min="14599" max="14599" width="12.85546875" style="147" customWidth="1"/>
    <col min="14600" max="14600" width="12.140625" style="147" customWidth="1"/>
    <col min="14601" max="14601" width="11.7109375" style="147" customWidth="1"/>
    <col min="14602" max="14602" width="11.42578125" style="147" customWidth="1"/>
    <col min="14603" max="14603" width="12.7109375" style="147" customWidth="1"/>
    <col min="14604" max="14604" width="4.140625" style="147" customWidth="1"/>
    <col min="14605" max="14605" width="45.28515625" style="147" customWidth="1"/>
    <col min="14606" max="14606" width="14.85546875" style="147" customWidth="1"/>
    <col min="14607" max="14607" width="12.28515625" style="147" customWidth="1"/>
    <col min="14608" max="14609" width="11.140625" style="147" customWidth="1"/>
    <col min="14610" max="14610" width="12.42578125" style="147" customWidth="1"/>
    <col min="14611" max="14611" width="11.42578125" style="147" customWidth="1"/>
    <col min="14612" max="14612" width="13.5703125" style="147" customWidth="1"/>
    <col min="14613" max="14850" width="11.5703125" style="147"/>
    <col min="14851" max="14851" width="23.140625" style="147" customWidth="1"/>
    <col min="14852" max="14852" width="42.85546875" style="147" customWidth="1"/>
    <col min="14853" max="14853" width="11.5703125" style="147"/>
    <col min="14854" max="14854" width="11.28515625" style="147" customWidth="1"/>
    <col min="14855" max="14855" width="12.85546875" style="147" customWidth="1"/>
    <col min="14856" max="14856" width="12.140625" style="147" customWidth="1"/>
    <col min="14857" max="14857" width="11.7109375" style="147" customWidth="1"/>
    <col min="14858" max="14858" width="11.42578125" style="147" customWidth="1"/>
    <col min="14859" max="14859" width="12.7109375" style="147" customWidth="1"/>
    <col min="14860" max="14860" width="4.140625" style="147" customWidth="1"/>
    <col min="14861" max="14861" width="45.28515625" style="147" customWidth="1"/>
    <col min="14862" max="14862" width="14.85546875" style="147" customWidth="1"/>
    <col min="14863" max="14863" width="12.28515625" style="147" customWidth="1"/>
    <col min="14864" max="14865" width="11.140625" style="147" customWidth="1"/>
    <col min="14866" max="14866" width="12.42578125" style="147" customWidth="1"/>
    <col min="14867" max="14867" width="11.42578125" style="147" customWidth="1"/>
    <col min="14868" max="14868" width="13.5703125" style="147" customWidth="1"/>
    <col min="14869" max="15106" width="11.5703125" style="147"/>
    <col min="15107" max="15107" width="23.140625" style="147" customWidth="1"/>
    <col min="15108" max="15108" width="42.85546875" style="147" customWidth="1"/>
    <col min="15109" max="15109" width="11.5703125" style="147"/>
    <col min="15110" max="15110" width="11.28515625" style="147" customWidth="1"/>
    <col min="15111" max="15111" width="12.85546875" style="147" customWidth="1"/>
    <col min="15112" max="15112" width="12.140625" style="147" customWidth="1"/>
    <col min="15113" max="15113" width="11.7109375" style="147" customWidth="1"/>
    <col min="15114" max="15114" width="11.42578125" style="147" customWidth="1"/>
    <col min="15115" max="15115" width="12.7109375" style="147" customWidth="1"/>
    <col min="15116" max="15116" width="4.140625" style="147" customWidth="1"/>
    <col min="15117" max="15117" width="45.28515625" style="147" customWidth="1"/>
    <col min="15118" max="15118" width="14.85546875" style="147" customWidth="1"/>
    <col min="15119" max="15119" width="12.28515625" style="147" customWidth="1"/>
    <col min="15120" max="15121" width="11.140625" style="147" customWidth="1"/>
    <col min="15122" max="15122" width="12.42578125" style="147" customWidth="1"/>
    <col min="15123" max="15123" width="11.42578125" style="147" customWidth="1"/>
    <col min="15124" max="15124" width="13.5703125" style="147" customWidth="1"/>
    <col min="15125" max="15362" width="11.5703125" style="147"/>
    <col min="15363" max="15363" width="23.140625" style="147" customWidth="1"/>
    <col min="15364" max="15364" width="42.85546875" style="147" customWidth="1"/>
    <col min="15365" max="15365" width="11.5703125" style="147"/>
    <col min="15366" max="15366" width="11.28515625" style="147" customWidth="1"/>
    <col min="15367" max="15367" width="12.85546875" style="147" customWidth="1"/>
    <col min="15368" max="15368" width="12.140625" style="147" customWidth="1"/>
    <col min="15369" max="15369" width="11.7109375" style="147" customWidth="1"/>
    <col min="15370" max="15370" width="11.42578125" style="147" customWidth="1"/>
    <col min="15371" max="15371" width="12.7109375" style="147" customWidth="1"/>
    <col min="15372" max="15372" width="4.140625" style="147" customWidth="1"/>
    <col min="15373" max="15373" width="45.28515625" style="147" customWidth="1"/>
    <col min="15374" max="15374" width="14.85546875" style="147" customWidth="1"/>
    <col min="15375" max="15375" width="12.28515625" style="147" customWidth="1"/>
    <col min="15376" max="15377" width="11.140625" style="147" customWidth="1"/>
    <col min="15378" max="15378" width="12.42578125" style="147" customWidth="1"/>
    <col min="15379" max="15379" width="11.42578125" style="147" customWidth="1"/>
    <col min="15380" max="15380" width="13.5703125" style="147" customWidth="1"/>
    <col min="15381" max="15618" width="11.5703125" style="147"/>
    <col min="15619" max="15619" width="23.140625" style="147" customWidth="1"/>
    <col min="15620" max="15620" width="42.85546875" style="147" customWidth="1"/>
    <col min="15621" max="15621" width="11.5703125" style="147"/>
    <col min="15622" max="15622" width="11.28515625" style="147" customWidth="1"/>
    <col min="15623" max="15623" width="12.85546875" style="147" customWidth="1"/>
    <col min="15624" max="15624" width="12.140625" style="147" customWidth="1"/>
    <col min="15625" max="15625" width="11.7109375" style="147" customWidth="1"/>
    <col min="15626" max="15626" width="11.42578125" style="147" customWidth="1"/>
    <col min="15627" max="15627" width="12.7109375" style="147" customWidth="1"/>
    <col min="15628" max="15628" width="4.140625" style="147" customWidth="1"/>
    <col min="15629" max="15629" width="45.28515625" style="147" customWidth="1"/>
    <col min="15630" max="15630" width="14.85546875" style="147" customWidth="1"/>
    <col min="15631" max="15631" width="12.28515625" style="147" customWidth="1"/>
    <col min="15632" max="15633" width="11.140625" style="147" customWidth="1"/>
    <col min="15634" max="15634" width="12.42578125" style="147" customWidth="1"/>
    <col min="15635" max="15635" width="11.42578125" style="147" customWidth="1"/>
    <col min="15636" max="15636" width="13.5703125" style="147" customWidth="1"/>
    <col min="15637" max="15874" width="11.5703125" style="147"/>
    <col min="15875" max="15875" width="23.140625" style="147" customWidth="1"/>
    <col min="15876" max="15876" width="42.85546875" style="147" customWidth="1"/>
    <col min="15877" max="15877" width="11.5703125" style="147"/>
    <col min="15878" max="15878" width="11.28515625" style="147" customWidth="1"/>
    <col min="15879" max="15879" width="12.85546875" style="147" customWidth="1"/>
    <col min="15880" max="15880" width="12.140625" style="147" customWidth="1"/>
    <col min="15881" max="15881" width="11.7109375" style="147" customWidth="1"/>
    <col min="15882" max="15882" width="11.42578125" style="147" customWidth="1"/>
    <col min="15883" max="15883" width="12.7109375" style="147" customWidth="1"/>
    <col min="15884" max="15884" width="4.140625" style="147" customWidth="1"/>
    <col min="15885" max="15885" width="45.28515625" style="147" customWidth="1"/>
    <col min="15886" max="15886" width="14.85546875" style="147" customWidth="1"/>
    <col min="15887" max="15887" width="12.28515625" style="147" customWidth="1"/>
    <col min="15888" max="15889" width="11.140625" style="147" customWidth="1"/>
    <col min="15890" max="15890" width="12.42578125" style="147" customWidth="1"/>
    <col min="15891" max="15891" width="11.42578125" style="147" customWidth="1"/>
    <col min="15892" max="15892" width="13.5703125" style="147" customWidth="1"/>
    <col min="15893" max="16130" width="11.5703125" style="147"/>
    <col min="16131" max="16131" width="23.140625" style="147" customWidth="1"/>
    <col min="16132" max="16132" width="42.85546875" style="147" customWidth="1"/>
    <col min="16133" max="16133" width="11.5703125" style="147"/>
    <col min="16134" max="16134" width="11.28515625" style="147" customWidth="1"/>
    <col min="16135" max="16135" width="12.85546875" style="147" customWidth="1"/>
    <col min="16136" max="16136" width="12.140625" style="147" customWidth="1"/>
    <col min="16137" max="16137" width="11.7109375" style="147" customWidth="1"/>
    <col min="16138" max="16138" width="11.42578125" style="147" customWidth="1"/>
    <col min="16139" max="16139" width="12.7109375" style="147" customWidth="1"/>
    <col min="16140" max="16140" width="4.140625" style="147" customWidth="1"/>
    <col min="16141" max="16141" width="45.28515625" style="147" customWidth="1"/>
    <col min="16142" max="16142" width="14.85546875" style="147" customWidth="1"/>
    <col min="16143" max="16143" width="12.28515625" style="147" customWidth="1"/>
    <col min="16144" max="16145" width="11.140625" style="147" customWidth="1"/>
    <col min="16146" max="16146" width="12.42578125" style="147" customWidth="1"/>
    <col min="16147" max="16147" width="11.42578125" style="147" customWidth="1"/>
    <col min="16148" max="16148" width="13.5703125" style="147" customWidth="1"/>
    <col min="16149" max="16384" width="11.5703125" style="147"/>
  </cols>
  <sheetData>
    <row r="1" spans="1:37" ht="18.75" x14ac:dyDescent="0.3">
      <c r="K1" s="2"/>
      <c r="L1" s="2" t="s">
        <v>1</v>
      </c>
      <c r="M1" s="2"/>
      <c r="N1" s="2"/>
      <c r="O1" s="2"/>
      <c r="P1" s="2"/>
      <c r="Q1" s="2"/>
      <c r="R1" s="2"/>
      <c r="S1" s="2"/>
      <c r="T1" s="2"/>
      <c r="U1" s="4"/>
      <c r="V1" s="3"/>
      <c r="W1" s="3"/>
      <c r="X1" s="5"/>
      <c r="Y1" s="5"/>
    </row>
    <row r="2" spans="1:37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5"/>
      <c r="K2" s="2" t="s">
        <v>2</v>
      </c>
      <c r="L2" s="2"/>
      <c r="M2" s="2"/>
      <c r="N2" s="2"/>
      <c r="O2" s="2"/>
      <c r="P2" s="2"/>
      <c r="Q2" s="2"/>
      <c r="R2" s="2"/>
      <c r="S2" s="2"/>
      <c r="T2" s="2"/>
      <c r="U2" s="4"/>
      <c r="V2" s="3"/>
      <c r="W2" s="3"/>
      <c r="X2" s="5"/>
      <c r="Y2" s="5"/>
    </row>
    <row r="3" spans="1:37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5"/>
      <c r="J3" s="2" t="s">
        <v>121</v>
      </c>
      <c r="K3" s="2"/>
      <c r="L3" s="2"/>
      <c r="M3" s="2"/>
      <c r="N3" s="2"/>
      <c r="O3" s="2"/>
      <c r="P3" s="2"/>
      <c r="Q3" s="3"/>
      <c r="R3" s="2"/>
      <c r="S3" s="2"/>
      <c r="T3" s="2"/>
      <c r="U3" s="4"/>
      <c r="V3" s="3"/>
      <c r="W3" s="3"/>
      <c r="X3" s="5"/>
      <c r="Y3" s="5"/>
    </row>
    <row r="4" spans="1:37" ht="18.75" x14ac:dyDescent="0.3">
      <c r="A4" s="2" t="s">
        <v>121</v>
      </c>
      <c r="B4" s="2"/>
      <c r="C4" s="2"/>
      <c r="D4" s="2"/>
      <c r="E4" s="2"/>
      <c r="F4" s="2"/>
      <c r="G4" s="3"/>
      <c r="H4" s="3"/>
      <c r="I4" s="5"/>
      <c r="J4" s="2" t="s">
        <v>185</v>
      </c>
      <c r="K4" s="2"/>
      <c r="L4" s="2"/>
      <c r="M4" s="2"/>
      <c r="N4" s="2"/>
      <c r="O4" s="2"/>
      <c r="P4" s="2"/>
      <c r="Q4" s="3"/>
      <c r="R4" s="2"/>
      <c r="S4" s="2"/>
      <c r="T4" s="2"/>
      <c r="U4" s="4"/>
      <c r="V4" s="3"/>
      <c r="W4" s="3"/>
      <c r="X4" s="5"/>
      <c r="Y4" s="5"/>
    </row>
    <row r="5" spans="1:37" ht="18.75" x14ac:dyDescent="0.3">
      <c r="A5" s="2" t="s">
        <v>184</v>
      </c>
      <c r="B5" s="2"/>
      <c r="C5" s="2"/>
      <c r="D5" s="2"/>
      <c r="E5" s="2"/>
      <c r="F5" s="2"/>
      <c r="G5" s="3"/>
      <c r="H5" s="3"/>
      <c r="I5" s="5"/>
      <c r="J5" s="2" t="s">
        <v>155</v>
      </c>
      <c r="K5" s="2"/>
      <c r="L5" s="2"/>
      <c r="M5" s="2"/>
      <c r="N5" s="2"/>
      <c r="O5" s="2"/>
      <c r="P5" s="2"/>
      <c r="Q5" s="3"/>
      <c r="R5" s="2"/>
      <c r="S5" s="2"/>
      <c r="T5" s="2"/>
      <c r="U5" s="4"/>
      <c r="V5" s="3"/>
      <c r="W5" s="3"/>
      <c r="X5" s="5"/>
      <c r="Y5" s="5"/>
    </row>
    <row r="6" spans="1:37" ht="18.75" x14ac:dyDescent="0.3">
      <c r="A6" s="2" t="s">
        <v>155</v>
      </c>
      <c r="B6" s="2"/>
      <c r="C6" s="2"/>
      <c r="D6" s="2"/>
      <c r="E6" s="2"/>
      <c r="F6" s="2"/>
      <c r="G6" s="3"/>
      <c r="H6" s="3"/>
      <c r="I6" s="5"/>
      <c r="J6" s="4"/>
      <c r="K6" s="4" t="s">
        <v>3</v>
      </c>
      <c r="L6" s="4"/>
      <c r="M6" s="4"/>
      <c r="N6" s="4"/>
      <c r="O6" s="4"/>
      <c r="P6" s="4"/>
      <c r="Q6" s="3"/>
      <c r="R6" s="4"/>
      <c r="S6" s="4"/>
      <c r="T6" s="4"/>
      <c r="U6" s="4"/>
      <c r="V6" s="3"/>
      <c r="W6" s="3"/>
      <c r="X6" s="5"/>
      <c r="Y6" s="5"/>
    </row>
    <row r="7" spans="1:37" ht="15.75" x14ac:dyDescent="0.25">
      <c r="A7" s="4"/>
      <c r="B7" s="4" t="s">
        <v>3</v>
      </c>
      <c r="C7" s="4"/>
      <c r="D7" s="4"/>
      <c r="E7" s="4"/>
      <c r="F7" s="4"/>
      <c r="G7" s="3"/>
      <c r="H7" s="3"/>
      <c r="I7" s="5"/>
      <c r="K7" s="3" t="s">
        <v>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5"/>
      <c r="Y7" s="5"/>
      <c r="AB7" s="156"/>
      <c r="AD7" s="156"/>
    </row>
    <row r="8" spans="1:37" ht="16.5" thickBot="1" x14ac:dyDescent="0.3">
      <c r="A8" s="4" t="s">
        <v>3</v>
      </c>
      <c r="B8" s="4"/>
      <c r="C8" s="4"/>
      <c r="D8" s="4"/>
      <c r="E8" s="4"/>
      <c r="F8" s="4"/>
      <c r="G8" s="3"/>
      <c r="H8" s="3"/>
      <c r="I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37" ht="16.5" thickBot="1" x14ac:dyDescent="0.3">
      <c r="A9" s="148" t="s">
        <v>5</v>
      </c>
      <c r="B9" s="149"/>
      <c r="C9" s="150"/>
      <c r="D9" s="150"/>
      <c r="E9" s="150"/>
      <c r="F9" s="150"/>
      <c r="G9" s="150"/>
      <c r="H9" s="151"/>
      <c r="I9" s="5"/>
      <c r="J9" s="60"/>
      <c r="K9" s="61"/>
      <c r="L9" s="62" t="s">
        <v>7</v>
      </c>
      <c r="M9" s="63" t="s">
        <v>174</v>
      </c>
      <c r="N9" s="63" t="s">
        <v>177</v>
      </c>
      <c r="O9" s="63" t="s">
        <v>113</v>
      </c>
      <c r="P9" s="63" t="s">
        <v>113</v>
      </c>
      <c r="Q9" s="63" t="s">
        <v>114</v>
      </c>
      <c r="R9" s="63" t="s">
        <v>115</v>
      </c>
      <c r="S9" s="62" t="s">
        <v>116</v>
      </c>
      <c r="T9" s="63" t="s">
        <v>8</v>
      </c>
      <c r="U9" s="64"/>
      <c r="V9" s="65" t="s">
        <v>9</v>
      </c>
      <c r="W9" s="65"/>
      <c r="X9" s="65" t="s">
        <v>3</v>
      </c>
      <c r="Y9" s="66" t="s">
        <v>3</v>
      </c>
      <c r="Z9" s="90"/>
    </row>
    <row r="10" spans="1:37" ht="15.75" x14ac:dyDescent="0.25">
      <c r="A10" s="152" t="s">
        <v>6</v>
      </c>
      <c r="B10" s="153">
        <f>B12</f>
        <v>10309</v>
      </c>
      <c r="C10" s="154"/>
      <c r="D10" s="154"/>
      <c r="E10" s="154"/>
      <c r="F10" s="154"/>
      <c r="G10" s="154"/>
      <c r="H10" s="155"/>
      <c r="I10" s="5"/>
      <c r="J10" s="67"/>
      <c r="K10" s="68"/>
      <c r="L10" s="69" t="s">
        <v>12</v>
      </c>
      <c r="M10" s="69" t="s">
        <v>175</v>
      </c>
      <c r="N10" s="69" t="s">
        <v>178</v>
      </c>
      <c r="O10" s="69" t="s">
        <v>117</v>
      </c>
      <c r="P10" s="69" t="s">
        <v>117</v>
      </c>
      <c r="Q10" s="69" t="s">
        <v>118</v>
      </c>
      <c r="R10" s="69" t="s">
        <v>117</v>
      </c>
      <c r="S10" s="69" t="s">
        <v>117</v>
      </c>
      <c r="T10" s="69" t="s">
        <v>13</v>
      </c>
      <c r="U10" s="69" t="s">
        <v>14</v>
      </c>
      <c r="V10" s="69" t="s">
        <v>15</v>
      </c>
      <c r="W10" s="69" t="s">
        <v>16</v>
      </c>
      <c r="X10" s="69" t="s">
        <v>17</v>
      </c>
      <c r="Y10" s="69" t="s">
        <v>18</v>
      </c>
      <c r="Z10" s="93"/>
      <c r="AD10" s="156"/>
      <c r="AE10" s="156"/>
      <c r="AF10" s="156"/>
    </row>
    <row r="11" spans="1:37" ht="16.5" thickBot="1" x14ac:dyDescent="0.3">
      <c r="A11" s="157" t="s">
        <v>10</v>
      </c>
      <c r="B11" s="101" t="s">
        <v>11</v>
      </c>
      <c r="C11" s="158"/>
      <c r="D11" s="158"/>
      <c r="E11" s="158"/>
      <c r="F11" s="158"/>
      <c r="G11" s="158"/>
      <c r="H11" s="159"/>
      <c r="I11" s="5"/>
      <c r="J11" s="67"/>
      <c r="K11" s="68"/>
      <c r="L11" s="70" t="s">
        <v>3</v>
      </c>
      <c r="M11" s="70" t="s">
        <v>176</v>
      </c>
      <c r="N11" s="70"/>
      <c r="O11" s="70" t="s">
        <v>119</v>
      </c>
      <c r="P11" s="70" t="s">
        <v>154</v>
      </c>
      <c r="Q11" s="70" t="s">
        <v>117</v>
      </c>
      <c r="R11" s="70"/>
      <c r="S11" s="70"/>
      <c r="T11" s="70" t="s">
        <v>20</v>
      </c>
      <c r="U11" s="70"/>
      <c r="V11" s="70"/>
      <c r="W11" s="70"/>
      <c r="X11" s="70"/>
      <c r="Y11" s="70"/>
    </row>
    <row r="12" spans="1:37" ht="16.5" thickBot="1" x14ac:dyDescent="0.3">
      <c r="A12" s="160" t="s">
        <v>19</v>
      </c>
      <c r="B12" s="153">
        <v>10309</v>
      </c>
      <c r="C12" s="154"/>
      <c r="D12" s="154"/>
      <c r="E12" s="154"/>
      <c r="F12" s="154"/>
      <c r="G12" s="154"/>
      <c r="H12" s="155"/>
      <c r="I12" s="5"/>
      <c r="J12" s="71"/>
      <c r="K12" s="72"/>
      <c r="L12" s="70" t="s">
        <v>22</v>
      </c>
      <c r="M12" s="70" t="s">
        <v>22</v>
      </c>
      <c r="N12" s="70" t="s">
        <v>22</v>
      </c>
      <c r="O12" s="70" t="s">
        <v>22</v>
      </c>
      <c r="P12" s="70" t="s">
        <v>22</v>
      </c>
      <c r="Q12" s="70" t="s">
        <v>22</v>
      </c>
      <c r="R12" s="70" t="s">
        <v>22</v>
      </c>
      <c r="S12" s="70" t="s">
        <v>22</v>
      </c>
      <c r="T12" s="70" t="s">
        <v>23</v>
      </c>
      <c r="U12" s="70" t="s">
        <v>22</v>
      </c>
      <c r="V12" s="70" t="s">
        <v>22</v>
      </c>
      <c r="W12" s="70" t="s">
        <v>22</v>
      </c>
      <c r="X12" s="70" t="s">
        <v>22</v>
      </c>
      <c r="Y12" s="70" t="s">
        <v>22</v>
      </c>
      <c r="AA12" s="98"/>
      <c r="AB12" s="98"/>
      <c r="AD12" s="156"/>
    </row>
    <row r="13" spans="1:37" ht="16.5" thickBot="1" x14ac:dyDescent="0.3">
      <c r="A13" s="161" t="s">
        <v>21</v>
      </c>
      <c r="B13" s="162">
        <v>0</v>
      </c>
      <c r="C13" s="163"/>
      <c r="D13" s="163"/>
      <c r="E13" s="163"/>
      <c r="F13" s="163"/>
      <c r="G13" s="163"/>
      <c r="H13" s="164"/>
      <c r="I13" s="5"/>
      <c r="J13" s="73" t="s">
        <v>27</v>
      </c>
      <c r="K13" s="74" t="s">
        <v>186</v>
      </c>
      <c r="L13" s="75">
        <v>-126293.5</v>
      </c>
      <c r="M13" s="75">
        <v>-357.18</v>
      </c>
      <c r="N13" s="103">
        <v>511596.98</v>
      </c>
      <c r="O13" s="75"/>
      <c r="P13" s="103"/>
      <c r="Q13" s="75"/>
      <c r="R13" s="75"/>
      <c r="S13" s="75"/>
      <c r="T13" s="75"/>
      <c r="U13" s="104"/>
      <c r="V13" s="76"/>
      <c r="W13" s="76"/>
      <c r="X13" s="76"/>
      <c r="Y13" s="7"/>
      <c r="AB13" s="126"/>
      <c r="AD13" s="156"/>
    </row>
    <row r="14" spans="1:37" ht="15.75" x14ac:dyDescent="0.25">
      <c r="A14" s="35"/>
      <c r="B14" s="165"/>
      <c r="C14" s="128" t="s">
        <v>24</v>
      </c>
      <c r="D14" s="166"/>
      <c r="E14" s="203" t="s">
        <v>25</v>
      </c>
      <c r="F14" s="166"/>
      <c r="G14" s="154" t="s">
        <v>26</v>
      </c>
      <c r="H14" s="37"/>
      <c r="I14" s="6"/>
      <c r="J14" s="77" t="s">
        <v>3</v>
      </c>
      <c r="K14" s="78" t="s">
        <v>3</v>
      </c>
      <c r="L14" s="82"/>
      <c r="M14" s="82"/>
      <c r="N14" s="105"/>
      <c r="O14" s="82"/>
      <c r="P14" s="105"/>
      <c r="Q14" s="82"/>
      <c r="R14" s="82"/>
      <c r="S14" s="82"/>
      <c r="T14" s="82"/>
      <c r="U14" s="105"/>
      <c r="V14" s="82"/>
      <c r="W14" s="82"/>
      <c r="X14" s="82"/>
      <c r="Y14" s="83"/>
      <c r="AD14" s="156"/>
    </row>
    <row r="15" spans="1:37" ht="15.75" x14ac:dyDescent="0.25">
      <c r="A15" s="35" t="s">
        <v>28</v>
      </c>
      <c r="B15" s="167" t="s">
        <v>29</v>
      </c>
      <c r="C15" s="46" t="s">
        <v>30</v>
      </c>
      <c r="D15" s="36" t="s">
        <v>31</v>
      </c>
      <c r="E15" s="47" t="s">
        <v>30</v>
      </c>
      <c r="F15" s="36" t="s">
        <v>31</v>
      </c>
      <c r="G15" s="47" t="s">
        <v>30</v>
      </c>
      <c r="H15" s="36" t="s">
        <v>31</v>
      </c>
      <c r="I15" s="6"/>
      <c r="J15" s="77">
        <v>1</v>
      </c>
      <c r="K15" s="78" t="s">
        <v>187</v>
      </c>
      <c r="L15" s="82">
        <v>943367.04</v>
      </c>
      <c r="M15" s="82">
        <v>328.47</v>
      </c>
      <c r="N15" s="82">
        <v>15551.2</v>
      </c>
      <c r="O15" s="82">
        <v>-1593.34</v>
      </c>
      <c r="P15" s="82">
        <v>0</v>
      </c>
      <c r="Q15" s="82">
        <v>-9460.08</v>
      </c>
      <c r="R15" s="82">
        <v>-5937.07</v>
      </c>
      <c r="S15" s="82">
        <v>13071.12</v>
      </c>
      <c r="T15" s="82">
        <f>U15+V15+W15+X15+Y15</f>
        <v>42.04</v>
      </c>
      <c r="U15" s="105">
        <v>-3.6</v>
      </c>
      <c r="V15" s="105">
        <v>0</v>
      </c>
      <c r="W15" s="105">
        <v>0</v>
      </c>
      <c r="X15" s="105">
        <v>7.68</v>
      </c>
      <c r="Y15" s="83">
        <v>37.96</v>
      </c>
      <c r="Z15" s="93"/>
      <c r="AA15" s="156"/>
      <c r="AH15" s="168"/>
    </row>
    <row r="16" spans="1:37" ht="15.75" x14ac:dyDescent="0.25">
      <c r="A16" s="35" t="s">
        <v>32</v>
      </c>
      <c r="B16" s="169"/>
      <c r="C16" s="46" t="s">
        <v>33</v>
      </c>
      <c r="D16" s="36" t="s">
        <v>34</v>
      </c>
      <c r="E16" s="47" t="s">
        <v>33</v>
      </c>
      <c r="F16" s="36" t="s">
        <v>35</v>
      </c>
      <c r="G16" s="47" t="s">
        <v>33</v>
      </c>
      <c r="H16" s="36" t="s">
        <v>35</v>
      </c>
      <c r="I16" s="6"/>
      <c r="J16" s="77"/>
      <c r="K16" s="78"/>
      <c r="L16" s="82"/>
      <c r="M16" s="82"/>
      <c r="N16" s="82"/>
      <c r="O16" s="82"/>
      <c r="P16" s="105"/>
      <c r="Q16" s="82"/>
      <c r="R16" s="82"/>
      <c r="S16" s="82"/>
      <c r="T16" s="82"/>
      <c r="U16" s="105"/>
      <c r="V16" s="82"/>
      <c r="W16" s="82"/>
      <c r="X16" s="82"/>
      <c r="Y16" s="83"/>
      <c r="Z16" s="93"/>
      <c r="AA16" s="156"/>
      <c r="AC16" s="170"/>
      <c r="AH16" s="168"/>
      <c r="AI16" s="171"/>
      <c r="AJ16" s="171"/>
      <c r="AK16" s="171"/>
    </row>
    <row r="17" spans="1:37" ht="15.75" x14ac:dyDescent="0.25">
      <c r="A17" s="35"/>
      <c r="B17" s="169"/>
      <c r="C17" s="152"/>
      <c r="D17" s="36" t="s">
        <v>36</v>
      </c>
      <c r="E17" s="172"/>
      <c r="F17" s="36" t="s">
        <v>36</v>
      </c>
      <c r="G17" s="172"/>
      <c r="H17" s="36" t="s">
        <v>36</v>
      </c>
      <c r="I17" s="6"/>
      <c r="J17" s="77">
        <v>2</v>
      </c>
      <c r="K17" s="78" t="s">
        <v>188</v>
      </c>
      <c r="L17" s="82">
        <v>5848811.21</v>
      </c>
      <c r="M17" s="82">
        <v>0</v>
      </c>
      <c r="N17" s="82">
        <v>226798</v>
      </c>
      <c r="O17" s="82">
        <v>65177.32</v>
      </c>
      <c r="P17" s="82">
        <v>0</v>
      </c>
      <c r="Q17" s="82">
        <v>0</v>
      </c>
      <c r="R17" s="82">
        <v>0</v>
      </c>
      <c r="S17" s="82">
        <v>328556.55</v>
      </c>
      <c r="T17" s="82">
        <f>U17+V17+W17+X17+Y17</f>
        <v>0</v>
      </c>
      <c r="U17" s="105">
        <v>0</v>
      </c>
      <c r="V17" s="82">
        <v>0</v>
      </c>
      <c r="W17" s="82">
        <v>0</v>
      </c>
      <c r="X17" s="82">
        <v>0</v>
      </c>
      <c r="Y17" s="83">
        <v>0</v>
      </c>
      <c r="Z17" s="93"/>
      <c r="AA17" s="97"/>
      <c r="AC17" s="170"/>
      <c r="AH17" s="168"/>
      <c r="AI17" s="171"/>
      <c r="AJ17" s="171"/>
      <c r="AK17" s="171"/>
    </row>
    <row r="18" spans="1:37" ht="15.75" x14ac:dyDescent="0.25">
      <c r="A18" s="96"/>
      <c r="B18" s="173"/>
      <c r="C18" s="51" t="s">
        <v>23</v>
      </c>
      <c r="D18" s="37" t="s">
        <v>22</v>
      </c>
      <c r="E18" s="52" t="s">
        <v>23</v>
      </c>
      <c r="F18" s="37" t="s">
        <v>22</v>
      </c>
      <c r="G18" s="52" t="s">
        <v>23</v>
      </c>
      <c r="H18" s="37" t="s">
        <v>22</v>
      </c>
      <c r="I18" s="6"/>
      <c r="J18" s="77"/>
      <c r="K18" s="78"/>
      <c r="L18" s="80"/>
      <c r="M18" s="82"/>
      <c r="N18" s="82"/>
      <c r="O18" s="82"/>
      <c r="P18" s="105"/>
      <c r="Q18" s="82"/>
      <c r="R18" s="82"/>
      <c r="S18" s="82"/>
      <c r="T18" s="82"/>
      <c r="U18" s="105"/>
      <c r="V18" s="82"/>
      <c r="W18" s="82"/>
      <c r="X18" s="82"/>
      <c r="Y18" s="83"/>
      <c r="Z18" s="93"/>
      <c r="AC18" s="174"/>
      <c r="AH18" s="168"/>
      <c r="AI18" s="171"/>
      <c r="AJ18" s="171"/>
      <c r="AK18" s="171"/>
    </row>
    <row r="19" spans="1:37" ht="16.5" customHeight="1" x14ac:dyDescent="0.25">
      <c r="A19" s="8" t="s">
        <v>37</v>
      </c>
      <c r="B19" s="167" t="s">
        <v>38</v>
      </c>
      <c r="C19" s="9">
        <f>D19*10309*10</f>
        <v>349475.10000000003</v>
      </c>
      <c r="D19" s="10">
        <v>3.39</v>
      </c>
      <c r="E19" s="11">
        <f>F19*10309*10</f>
        <v>349475.10000000003</v>
      </c>
      <c r="F19" s="10">
        <v>3.39</v>
      </c>
      <c r="G19" s="11">
        <f>C19-E19</f>
        <v>0</v>
      </c>
      <c r="H19" s="10">
        <f>D19-F19</f>
        <v>0</v>
      </c>
      <c r="I19" s="175"/>
      <c r="J19" s="77">
        <v>3</v>
      </c>
      <c r="K19" s="78" t="s">
        <v>189</v>
      </c>
      <c r="L19" s="82">
        <v>5670528.1600000001</v>
      </c>
      <c r="M19" s="82">
        <v>0</v>
      </c>
      <c r="N19" s="82">
        <v>211716.49</v>
      </c>
      <c r="O19" s="82">
        <v>63599.75</v>
      </c>
      <c r="P19" s="82">
        <v>0</v>
      </c>
      <c r="Q19" s="82">
        <v>-476.51</v>
      </c>
      <c r="R19" s="82">
        <v>-126.53</v>
      </c>
      <c r="S19" s="82">
        <v>307479.40999999997</v>
      </c>
      <c r="T19" s="82">
        <f>U19+V19+W19+X19+Y19</f>
        <v>0</v>
      </c>
      <c r="U19" s="105">
        <v>0</v>
      </c>
      <c r="V19" s="105">
        <v>0</v>
      </c>
      <c r="W19" s="105">
        <v>0</v>
      </c>
      <c r="X19" s="105">
        <v>0</v>
      </c>
      <c r="Y19" s="83">
        <v>0</v>
      </c>
      <c r="Z19" s="93"/>
      <c r="AC19" s="170"/>
      <c r="AH19" s="168"/>
      <c r="AI19" s="171"/>
      <c r="AJ19" s="171"/>
      <c r="AK19" s="171"/>
    </row>
    <row r="20" spans="1:37" ht="16.5" customHeight="1" x14ac:dyDescent="0.25">
      <c r="A20" s="8" t="s">
        <v>39</v>
      </c>
      <c r="B20" s="167" t="s">
        <v>40</v>
      </c>
      <c r="C20" s="46"/>
      <c r="D20" s="36"/>
      <c r="E20" s="47"/>
      <c r="F20" s="36"/>
      <c r="G20" s="47"/>
      <c r="H20" s="36"/>
      <c r="I20" s="6"/>
      <c r="J20" s="77"/>
      <c r="K20" s="78"/>
      <c r="L20" s="82"/>
      <c r="M20" s="82"/>
      <c r="N20" s="82"/>
      <c r="O20" s="82"/>
      <c r="P20" s="105"/>
      <c r="Q20" s="82"/>
      <c r="R20" s="82"/>
      <c r="S20" s="82"/>
      <c r="T20" s="82"/>
      <c r="U20" s="105"/>
      <c r="V20" s="82"/>
      <c r="W20" s="82"/>
      <c r="X20" s="82"/>
      <c r="Y20" s="83"/>
      <c r="Z20" s="93"/>
      <c r="AA20" s="156"/>
      <c r="AC20" s="174"/>
      <c r="AH20" s="168"/>
      <c r="AI20" s="171"/>
      <c r="AJ20" s="171"/>
      <c r="AK20" s="171"/>
    </row>
    <row r="21" spans="1:37" ht="16.5" customHeight="1" x14ac:dyDescent="0.25">
      <c r="A21" s="8" t="s">
        <v>41</v>
      </c>
      <c r="B21" s="167" t="s">
        <v>42</v>
      </c>
      <c r="C21" s="46"/>
      <c r="D21" s="36"/>
      <c r="E21" s="47"/>
      <c r="F21" s="36"/>
      <c r="G21" s="47"/>
      <c r="H21" s="36"/>
      <c r="I21" s="6"/>
      <c r="J21" s="77">
        <v>4</v>
      </c>
      <c r="K21" s="78" t="s">
        <v>190</v>
      </c>
      <c r="L21" s="82">
        <f>L15+L17-L19</f>
        <v>1121650.0899999999</v>
      </c>
      <c r="M21" s="82">
        <f t="shared" ref="M21:Y21" si="0">M15+M17-M19</f>
        <v>328.47</v>
      </c>
      <c r="N21" s="82">
        <f t="shared" si="0"/>
        <v>30632.710000000021</v>
      </c>
      <c r="O21" s="82">
        <f t="shared" si="0"/>
        <v>-15.769999999996799</v>
      </c>
      <c r="P21" s="105">
        <f t="shared" si="0"/>
        <v>0</v>
      </c>
      <c r="Q21" s="82">
        <f t="shared" si="0"/>
        <v>-8983.57</v>
      </c>
      <c r="R21" s="82">
        <f t="shared" si="0"/>
        <v>-5810.54</v>
      </c>
      <c r="S21" s="82">
        <f t="shared" si="0"/>
        <v>34148.260000000009</v>
      </c>
      <c r="T21" s="82">
        <f t="shared" si="0"/>
        <v>42.04</v>
      </c>
      <c r="U21" s="82">
        <f t="shared" si="0"/>
        <v>-3.6</v>
      </c>
      <c r="V21" s="82">
        <f t="shared" si="0"/>
        <v>0</v>
      </c>
      <c r="W21" s="82">
        <f t="shared" si="0"/>
        <v>0</v>
      </c>
      <c r="X21" s="82">
        <f t="shared" si="0"/>
        <v>7.68</v>
      </c>
      <c r="Y21" s="83">
        <f t="shared" si="0"/>
        <v>37.96</v>
      </c>
      <c r="Z21" s="93"/>
      <c r="AA21" s="156"/>
      <c r="AC21" s="170"/>
      <c r="AH21" s="168"/>
      <c r="AI21" s="176"/>
      <c r="AJ21" s="171"/>
      <c r="AK21" s="171"/>
    </row>
    <row r="22" spans="1:37" ht="16.5" customHeight="1" x14ac:dyDescent="0.25">
      <c r="A22" s="8" t="s">
        <v>43</v>
      </c>
      <c r="B22" s="167" t="s">
        <v>44</v>
      </c>
      <c r="C22" s="46"/>
      <c r="D22" s="36"/>
      <c r="E22" s="47"/>
      <c r="F22" s="36"/>
      <c r="G22" s="47"/>
      <c r="H22" s="36"/>
      <c r="I22" s="6"/>
      <c r="J22" s="77"/>
      <c r="K22" s="78"/>
      <c r="L22" s="82"/>
      <c r="M22" s="82"/>
      <c r="N22" s="82"/>
      <c r="O22" s="82"/>
      <c r="P22" s="105"/>
      <c r="Q22" s="82"/>
      <c r="R22" s="82"/>
      <c r="S22" s="82"/>
      <c r="T22" s="82"/>
      <c r="U22" s="105"/>
      <c r="V22" s="82"/>
      <c r="W22" s="82"/>
      <c r="X22" s="82"/>
      <c r="Y22" s="83"/>
      <c r="Z22" s="93"/>
      <c r="AA22" s="156"/>
      <c r="AC22" s="170"/>
      <c r="AE22" s="156"/>
      <c r="AH22" s="171"/>
      <c r="AI22" s="171"/>
      <c r="AJ22" s="171"/>
      <c r="AK22" s="171"/>
    </row>
    <row r="23" spans="1:37" ht="16.5" customHeight="1" x14ac:dyDescent="0.25">
      <c r="A23" s="35" t="s">
        <v>45</v>
      </c>
      <c r="B23" s="167" t="s">
        <v>180</v>
      </c>
      <c r="C23" s="46"/>
      <c r="D23" s="36"/>
      <c r="E23" s="47"/>
      <c r="F23" s="36"/>
      <c r="G23" s="47"/>
      <c r="H23" s="36"/>
      <c r="I23" s="6"/>
      <c r="J23" s="77">
        <v>5</v>
      </c>
      <c r="K23" s="78" t="s">
        <v>50</v>
      </c>
      <c r="L23" s="82">
        <f>E120+'2024 УК  Янв.-Февр.'!E118</f>
        <v>5567138.9499999993</v>
      </c>
      <c r="M23" s="82">
        <v>0</v>
      </c>
      <c r="N23" s="82">
        <f>E122</f>
        <v>13061.25</v>
      </c>
      <c r="O23" s="82"/>
      <c r="P23" s="105"/>
      <c r="Q23" s="82"/>
      <c r="R23" s="82"/>
      <c r="S23" s="82"/>
      <c r="T23" s="82"/>
      <c r="U23" s="105"/>
      <c r="V23" s="82"/>
      <c r="W23" s="82"/>
      <c r="X23" s="82"/>
      <c r="Y23" s="83"/>
      <c r="Z23" s="93"/>
      <c r="AA23" s="156"/>
      <c r="AC23" s="170"/>
      <c r="AH23" s="171"/>
      <c r="AI23" s="171"/>
      <c r="AJ23" s="171"/>
      <c r="AK23" s="171"/>
    </row>
    <row r="24" spans="1:37" ht="16.5" customHeight="1" x14ac:dyDescent="0.25">
      <c r="A24" s="35" t="s">
        <v>46</v>
      </c>
      <c r="B24" s="167" t="s">
        <v>101</v>
      </c>
      <c r="C24" s="46"/>
      <c r="D24" s="36"/>
      <c r="E24" s="47"/>
      <c r="F24" s="36"/>
      <c r="G24" s="47"/>
      <c r="H24" s="36"/>
      <c r="I24" s="6"/>
      <c r="J24" s="77">
        <v>6</v>
      </c>
      <c r="K24" s="78" t="s">
        <v>52</v>
      </c>
      <c r="L24" s="82">
        <f>L17-L23</f>
        <v>281672.26000000071</v>
      </c>
      <c r="M24" s="82">
        <f t="shared" ref="M24:N24" si="1">M17-M23</f>
        <v>0</v>
      </c>
      <c r="N24" s="82">
        <f t="shared" si="1"/>
        <v>213736.75</v>
      </c>
      <c r="O24" s="82"/>
      <c r="P24" s="78"/>
      <c r="Q24" s="80"/>
      <c r="R24" s="80"/>
      <c r="S24" s="80"/>
      <c r="T24" s="80"/>
      <c r="U24" s="105"/>
      <c r="V24" s="82"/>
      <c r="W24" s="82"/>
      <c r="X24" s="82"/>
      <c r="Y24" s="83"/>
      <c r="Z24" s="93"/>
      <c r="AA24" s="156"/>
      <c r="AE24" s="156"/>
      <c r="AH24" s="171"/>
      <c r="AI24" s="171"/>
      <c r="AJ24" s="171"/>
      <c r="AK24" s="171"/>
    </row>
    <row r="25" spans="1:37" ht="15.75" customHeight="1" x14ac:dyDescent="0.25">
      <c r="A25" s="35" t="s">
        <v>47</v>
      </c>
      <c r="B25" s="167" t="s">
        <v>3</v>
      </c>
      <c r="C25" s="46"/>
      <c r="D25" s="36"/>
      <c r="E25" s="47"/>
      <c r="F25" s="36"/>
      <c r="G25" s="47"/>
      <c r="H25" s="36"/>
      <c r="I25" s="6"/>
      <c r="J25" s="77"/>
      <c r="K25" s="78" t="s">
        <v>53</v>
      </c>
      <c r="L25" s="82"/>
      <c r="M25" s="82"/>
      <c r="N25" s="105"/>
      <c r="O25" s="82"/>
      <c r="P25" s="105"/>
      <c r="Q25" s="82"/>
      <c r="R25" s="82"/>
      <c r="S25" s="82"/>
      <c r="T25" s="82"/>
      <c r="U25" s="105"/>
      <c r="V25" s="82"/>
      <c r="W25" s="82"/>
      <c r="X25" s="82"/>
      <c r="Y25" s="83"/>
      <c r="Z25" s="93"/>
      <c r="AA25" s="156"/>
      <c r="AE25" s="156"/>
      <c r="AH25" s="171"/>
      <c r="AI25" s="171"/>
      <c r="AJ25" s="171"/>
      <c r="AK25" s="171"/>
    </row>
    <row r="26" spans="1:37" ht="15.75" customHeight="1" x14ac:dyDescent="0.25">
      <c r="A26" s="35" t="s">
        <v>48</v>
      </c>
      <c r="B26" s="167" t="s">
        <v>3</v>
      </c>
      <c r="C26" s="46"/>
      <c r="D26" s="36"/>
      <c r="E26" s="47"/>
      <c r="F26" s="36"/>
      <c r="G26" s="47"/>
      <c r="H26" s="36"/>
      <c r="I26" s="6"/>
      <c r="J26" s="77"/>
      <c r="K26" s="78" t="s">
        <v>55</v>
      </c>
      <c r="L26" s="82"/>
      <c r="M26" s="82"/>
      <c r="N26" s="105"/>
      <c r="O26" s="82"/>
      <c r="P26" s="105"/>
      <c r="Q26" s="82"/>
      <c r="R26" s="82"/>
      <c r="S26" s="82"/>
      <c r="T26" s="82"/>
      <c r="U26" s="105"/>
      <c r="V26" s="82"/>
      <c r="W26" s="82"/>
      <c r="X26" s="82"/>
      <c r="Y26" s="83"/>
      <c r="Z26" s="93"/>
      <c r="AA26" s="156"/>
      <c r="AE26" s="156"/>
      <c r="AH26" s="171"/>
      <c r="AI26" s="171"/>
      <c r="AJ26" s="171"/>
      <c r="AK26" s="171"/>
    </row>
    <row r="27" spans="1:37" ht="15.75" x14ac:dyDescent="0.25">
      <c r="A27" s="35" t="s">
        <v>49</v>
      </c>
      <c r="B27" s="167" t="s">
        <v>3</v>
      </c>
      <c r="C27" s="46"/>
      <c r="D27" s="36"/>
      <c r="E27" s="47"/>
      <c r="F27" s="36"/>
      <c r="G27" s="47"/>
      <c r="H27" s="36"/>
      <c r="I27" s="6"/>
      <c r="J27" s="77"/>
      <c r="K27" s="78"/>
      <c r="L27" s="82"/>
      <c r="M27" s="82"/>
      <c r="N27" s="82"/>
      <c r="O27" s="82"/>
      <c r="P27" s="105"/>
      <c r="Q27" s="82"/>
      <c r="R27" s="82"/>
      <c r="S27" s="82"/>
      <c r="T27" s="82"/>
      <c r="U27" s="105"/>
      <c r="V27" s="82"/>
      <c r="W27" s="82"/>
      <c r="X27" s="82"/>
      <c r="Y27" s="83"/>
      <c r="AE27" s="156"/>
      <c r="AH27" s="171"/>
      <c r="AI27" s="171"/>
      <c r="AJ27" s="171"/>
      <c r="AK27" s="171"/>
    </row>
    <row r="28" spans="1:37" ht="15.75" x14ac:dyDescent="0.25">
      <c r="A28" s="35"/>
      <c r="B28" s="167"/>
      <c r="C28" s="46"/>
      <c r="D28" s="36"/>
      <c r="E28" s="47"/>
      <c r="F28" s="36"/>
      <c r="G28" s="47"/>
      <c r="H28" s="36"/>
      <c r="I28" s="6"/>
      <c r="J28" s="77">
        <v>7</v>
      </c>
      <c r="K28" s="78" t="s">
        <v>60</v>
      </c>
      <c r="L28" s="82">
        <f>L19-L23</f>
        <v>103389.21000000089</v>
      </c>
      <c r="M28" s="82">
        <f t="shared" ref="M28:N28" si="2">M19-M23</f>
        <v>0</v>
      </c>
      <c r="N28" s="82">
        <f t="shared" si="2"/>
        <v>198655.24</v>
      </c>
      <c r="O28" s="82"/>
      <c r="P28" s="105"/>
      <c r="Q28" s="82"/>
      <c r="R28" s="82"/>
      <c r="S28" s="82"/>
      <c r="T28" s="82"/>
      <c r="U28" s="105"/>
      <c r="V28" s="82"/>
      <c r="W28" s="82"/>
      <c r="X28" s="82"/>
      <c r="Y28" s="83"/>
      <c r="AE28" s="156"/>
      <c r="AF28" s="156"/>
      <c r="AH28" s="171"/>
      <c r="AI28" s="171"/>
      <c r="AJ28" s="171"/>
      <c r="AK28" s="171"/>
    </row>
    <row r="29" spans="1:37" ht="15.75" x14ac:dyDescent="0.25">
      <c r="A29" s="12" t="s">
        <v>51</v>
      </c>
      <c r="B29" s="177" t="s">
        <v>38</v>
      </c>
      <c r="C29" s="9">
        <f>D29*10309*10</f>
        <v>408236.4</v>
      </c>
      <c r="D29" s="13">
        <v>3.96</v>
      </c>
      <c r="E29" s="11">
        <f>F29*10309*10</f>
        <v>408236.4</v>
      </c>
      <c r="F29" s="24">
        <v>3.96</v>
      </c>
      <c r="G29" s="11">
        <f>C29-E29</f>
        <v>0</v>
      </c>
      <c r="H29" s="13">
        <f>D29-F29</f>
        <v>0</v>
      </c>
      <c r="I29" s="6"/>
      <c r="J29" s="77"/>
      <c r="K29" s="78"/>
      <c r="L29" s="82" t="s">
        <v>3</v>
      </c>
      <c r="M29" s="82"/>
      <c r="N29" s="105"/>
      <c r="O29" s="82"/>
      <c r="P29" s="105"/>
      <c r="Q29" s="82"/>
      <c r="R29" s="82"/>
      <c r="S29" s="82"/>
      <c r="T29" s="82"/>
      <c r="U29" s="105"/>
      <c r="V29" s="80"/>
      <c r="W29" s="80"/>
      <c r="X29" s="80"/>
      <c r="Y29" s="81"/>
      <c r="AE29" s="156"/>
    </row>
    <row r="30" spans="1:37" ht="16.5" thickBot="1" x14ac:dyDescent="0.3">
      <c r="A30" s="8" t="s">
        <v>39</v>
      </c>
      <c r="B30" s="178" t="s">
        <v>40</v>
      </c>
      <c r="C30" s="46"/>
      <c r="D30" s="36"/>
      <c r="E30" s="47"/>
      <c r="F30" s="36"/>
      <c r="G30" s="47"/>
      <c r="H30" s="36"/>
      <c r="I30" s="6"/>
      <c r="J30" s="77"/>
      <c r="K30" s="84"/>
      <c r="L30" s="82"/>
      <c r="M30" s="82"/>
      <c r="N30" s="105"/>
      <c r="O30" s="82"/>
      <c r="P30" s="105"/>
      <c r="Q30" s="82"/>
      <c r="R30" s="82"/>
      <c r="S30" s="82"/>
      <c r="T30" s="82"/>
      <c r="U30" s="105"/>
      <c r="V30" s="82"/>
      <c r="W30" s="82"/>
      <c r="X30" s="82"/>
      <c r="Y30" s="83"/>
      <c r="AC30" s="179"/>
      <c r="AE30" s="156"/>
    </row>
    <row r="31" spans="1:37" ht="15.75" x14ac:dyDescent="0.25">
      <c r="A31" s="8" t="s">
        <v>54</v>
      </c>
      <c r="B31" s="178" t="s">
        <v>42</v>
      </c>
      <c r="C31" s="46"/>
      <c r="D31" s="36"/>
      <c r="E31" s="47"/>
      <c r="F31" s="36"/>
      <c r="G31" s="47"/>
      <c r="H31" s="36"/>
      <c r="I31" s="6"/>
      <c r="J31" s="73" t="s">
        <v>120</v>
      </c>
      <c r="K31" s="74" t="s">
        <v>191</v>
      </c>
      <c r="L31" s="79">
        <f>L13+L28</f>
        <v>-22904.289999999106</v>
      </c>
      <c r="M31" s="79">
        <f t="shared" ref="M31:N31" si="3">M13+M28</f>
        <v>-357.18</v>
      </c>
      <c r="N31" s="79">
        <f t="shared" si="3"/>
        <v>710252.22</v>
      </c>
      <c r="O31" s="79"/>
      <c r="P31" s="106"/>
      <c r="Q31" s="107"/>
      <c r="R31" s="107"/>
      <c r="S31" s="107"/>
      <c r="T31" s="82"/>
      <c r="U31" s="105"/>
      <c r="V31" s="107"/>
      <c r="W31" s="107"/>
      <c r="X31" s="107"/>
      <c r="Y31" s="83"/>
      <c r="AE31" s="156"/>
    </row>
    <row r="32" spans="1:37" ht="15.75" x14ac:dyDescent="0.25">
      <c r="A32" s="8" t="s">
        <v>56</v>
      </c>
      <c r="B32" s="178" t="s">
        <v>57</v>
      </c>
      <c r="C32" s="46"/>
      <c r="D32" s="36"/>
      <c r="E32" s="47"/>
      <c r="F32" s="36"/>
      <c r="G32" s="47"/>
      <c r="H32" s="36"/>
      <c r="I32" s="6"/>
      <c r="J32" s="77"/>
      <c r="K32" s="74" t="s">
        <v>3</v>
      </c>
      <c r="L32" s="82"/>
      <c r="M32" s="80"/>
      <c r="N32" s="78"/>
      <c r="O32" s="80"/>
      <c r="P32" s="105"/>
      <c r="Q32" s="82"/>
      <c r="R32" s="82"/>
      <c r="S32" s="82"/>
      <c r="T32" s="82"/>
      <c r="U32" s="105"/>
      <c r="V32" s="82"/>
      <c r="W32" s="82"/>
      <c r="X32" s="82"/>
      <c r="Y32" s="83"/>
      <c r="AH32" s="171"/>
      <c r="AI32" s="171"/>
      <c r="AJ32" s="171"/>
      <c r="AK32" s="171"/>
    </row>
    <row r="33" spans="1:37" ht="15.75" x14ac:dyDescent="0.25">
      <c r="A33" s="8" t="s">
        <v>58</v>
      </c>
      <c r="B33" s="178" t="s">
        <v>59</v>
      </c>
      <c r="C33" s="46"/>
      <c r="D33" s="36"/>
      <c r="E33" s="47"/>
      <c r="F33" s="36"/>
      <c r="G33" s="47"/>
      <c r="H33" s="36"/>
      <c r="I33" s="6"/>
      <c r="J33" s="77"/>
      <c r="K33" s="102" t="s">
        <v>182</v>
      </c>
      <c r="L33" s="102">
        <f>101643.5+73080</f>
        <v>174723.5</v>
      </c>
      <c r="M33" s="80"/>
      <c r="N33" s="80"/>
      <c r="O33" s="80"/>
      <c r="P33" s="80"/>
      <c r="Q33" s="80"/>
      <c r="R33" s="80"/>
      <c r="S33" s="80"/>
      <c r="T33" s="82"/>
      <c r="U33" s="82"/>
      <c r="V33" s="82"/>
      <c r="W33" s="82"/>
      <c r="X33" s="82"/>
      <c r="Y33" s="83"/>
      <c r="AH33" s="171"/>
      <c r="AI33" s="176"/>
      <c r="AJ33" s="171"/>
      <c r="AK33" s="171"/>
    </row>
    <row r="34" spans="1:37" ht="27.75" x14ac:dyDescent="0.25">
      <c r="A34" s="8" t="s">
        <v>61</v>
      </c>
      <c r="B34" s="178" t="s">
        <v>62</v>
      </c>
      <c r="C34" s="46"/>
      <c r="D34" s="36"/>
      <c r="E34" s="47"/>
      <c r="F34" s="36"/>
      <c r="G34" s="47"/>
      <c r="H34" s="36"/>
      <c r="I34" s="6"/>
      <c r="J34" s="140">
        <v>1</v>
      </c>
      <c r="K34" s="209" t="s">
        <v>198</v>
      </c>
      <c r="L34" s="82">
        <v>14392.45</v>
      </c>
      <c r="M34" s="82"/>
      <c r="N34" s="82"/>
      <c r="O34" s="91"/>
      <c r="P34" s="91"/>
      <c r="Q34" s="91"/>
      <c r="R34" s="91"/>
      <c r="S34" s="91"/>
      <c r="T34" s="82"/>
      <c r="U34" s="82"/>
      <c r="V34" s="82"/>
      <c r="W34" s="82"/>
      <c r="X34" s="82"/>
      <c r="Y34" s="83"/>
      <c r="AE34" s="156"/>
      <c r="AH34" s="171"/>
      <c r="AI34" s="171"/>
      <c r="AJ34" s="171"/>
      <c r="AK34" s="171"/>
    </row>
    <row r="35" spans="1:37" ht="15.75" x14ac:dyDescent="0.25">
      <c r="A35" s="35" t="s">
        <v>45</v>
      </c>
      <c r="B35" s="178" t="s">
        <v>63</v>
      </c>
      <c r="C35" s="46"/>
      <c r="D35" s="36"/>
      <c r="E35" s="47"/>
      <c r="F35" s="36"/>
      <c r="G35" s="47"/>
      <c r="H35" s="36"/>
      <c r="I35" s="6"/>
      <c r="J35" s="140">
        <v>2</v>
      </c>
      <c r="K35" s="201" t="s">
        <v>196</v>
      </c>
      <c r="L35" s="82">
        <v>1776.33</v>
      </c>
      <c r="M35" s="82"/>
      <c r="N35" s="82"/>
      <c r="O35" s="80"/>
      <c r="P35" s="80"/>
      <c r="Q35" s="80"/>
      <c r="R35" s="80"/>
      <c r="S35" s="80"/>
      <c r="T35" s="82"/>
      <c r="U35" s="82"/>
      <c r="V35" s="82"/>
      <c r="W35" s="82"/>
      <c r="X35" s="82"/>
      <c r="Y35" s="83"/>
      <c r="AH35" s="171"/>
      <c r="AI35" s="171"/>
      <c r="AJ35" s="171"/>
      <c r="AK35" s="171"/>
    </row>
    <row r="36" spans="1:37" ht="27.75" x14ac:dyDescent="0.25">
      <c r="A36" s="35" t="s">
        <v>46</v>
      </c>
      <c r="B36" s="178" t="s">
        <v>64</v>
      </c>
      <c r="C36" s="46"/>
      <c r="D36" s="36"/>
      <c r="E36" s="47"/>
      <c r="F36" s="36"/>
      <c r="G36" s="47"/>
      <c r="H36" s="36"/>
      <c r="I36" s="6"/>
      <c r="J36" s="77">
        <v>3</v>
      </c>
      <c r="K36" s="209" t="s">
        <v>199</v>
      </c>
      <c r="L36" s="82">
        <v>510.97</v>
      </c>
      <c r="M36" s="79"/>
      <c r="N36" s="79"/>
      <c r="O36" s="80"/>
      <c r="P36" s="80"/>
      <c r="Q36" s="80"/>
      <c r="R36" s="80"/>
      <c r="S36" s="80"/>
      <c r="T36" s="82"/>
      <c r="U36" s="82"/>
      <c r="V36" s="82"/>
      <c r="W36" s="82"/>
      <c r="X36" s="82"/>
      <c r="Y36" s="83"/>
      <c r="AE36" s="156"/>
      <c r="AH36" s="171"/>
      <c r="AI36" s="171"/>
      <c r="AJ36" s="171"/>
      <c r="AK36" s="171"/>
    </row>
    <row r="37" spans="1:37" ht="15.75" x14ac:dyDescent="0.25">
      <c r="A37" s="35" t="s">
        <v>47</v>
      </c>
      <c r="B37" s="178" t="s">
        <v>65</v>
      </c>
      <c r="C37" s="46"/>
      <c r="D37" s="36"/>
      <c r="E37" s="47"/>
      <c r="F37" s="36"/>
      <c r="G37" s="47"/>
      <c r="H37" s="36"/>
      <c r="I37" s="6"/>
      <c r="J37" s="200">
        <v>4</v>
      </c>
      <c r="K37" s="201" t="s">
        <v>200</v>
      </c>
      <c r="L37" s="202">
        <v>10475.1</v>
      </c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2"/>
      <c r="AE37" s="156"/>
      <c r="AH37" s="171"/>
      <c r="AI37" s="171"/>
      <c r="AJ37" s="171"/>
      <c r="AK37" s="171"/>
    </row>
    <row r="38" spans="1:37" x14ac:dyDescent="0.25">
      <c r="A38" s="35" t="s">
        <v>48</v>
      </c>
      <c r="B38" s="178" t="s">
        <v>66</v>
      </c>
      <c r="C38" s="46"/>
      <c r="D38" s="36"/>
      <c r="E38" s="47"/>
      <c r="F38" s="36"/>
      <c r="G38" s="47"/>
      <c r="H38" s="36"/>
      <c r="I38" s="6"/>
      <c r="J38" s="180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2"/>
      <c r="AE38" s="156"/>
      <c r="AH38" s="171"/>
      <c r="AI38" s="171"/>
      <c r="AJ38" s="171"/>
      <c r="AK38" s="171"/>
    </row>
    <row r="39" spans="1:37" ht="15.75" x14ac:dyDescent="0.25">
      <c r="A39" s="35" t="s">
        <v>49</v>
      </c>
      <c r="B39" s="178" t="s">
        <v>67</v>
      </c>
      <c r="C39" s="46"/>
      <c r="D39" s="36"/>
      <c r="E39" s="47"/>
      <c r="F39" s="36"/>
      <c r="G39" s="47"/>
      <c r="H39" s="36"/>
      <c r="I39" s="6"/>
      <c r="J39" s="77"/>
      <c r="K39" s="74" t="s">
        <v>179</v>
      </c>
      <c r="L39" s="79">
        <f>L33-L34-L35-L36-L37</f>
        <v>147568.65</v>
      </c>
      <c r="M39" s="80"/>
      <c r="N39" s="80"/>
      <c r="O39" s="80"/>
      <c r="P39" s="80"/>
      <c r="Q39" s="80"/>
      <c r="R39" s="80"/>
      <c r="S39" s="80"/>
      <c r="T39" s="82"/>
      <c r="U39" s="82"/>
      <c r="V39" s="82"/>
      <c r="W39" s="82"/>
      <c r="X39" s="82"/>
      <c r="Y39" s="83"/>
      <c r="AE39" s="156"/>
      <c r="AH39" s="171"/>
      <c r="AI39" s="171"/>
      <c r="AJ39" s="171"/>
      <c r="AK39" s="171"/>
    </row>
    <row r="40" spans="1:37" ht="15.75" x14ac:dyDescent="0.25">
      <c r="A40" s="35"/>
      <c r="B40" s="178" t="s">
        <v>68</v>
      </c>
      <c r="C40" s="46"/>
      <c r="D40" s="36"/>
      <c r="E40" s="47"/>
      <c r="F40" s="36"/>
      <c r="G40" s="47"/>
      <c r="H40" s="36"/>
      <c r="I40" s="6"/>
      <c r="J40" s="77"/>
      <c r="K40" s="74" t="s">
        <v>69</v>
      </c>
      <c r="L40" s="80"/>
      <c r="M40" s="80"/>
      <c r="N40" s="80"/>
      <c r="O40" s="80"/>
      <c r="P40" s="80"/>
      <c r="Q40" s="80"/>
      <c r="R40" s="80"/>
      <c r="S40" s="80"/>
      <c r="T40" s="82"/>
      <c r="U40" s="82"/>
      <c r="V40" s="82"/>
      <c r="W40" s="82"/>
      <c r="X40" s="82"/>
      <c r="Y40" s="83"/>
      <c r="AE40" s="156"/>
      <c r="AF40" s="156"/>
      <c r="AH40" s="171"/>
      <c r="AI40" s="171"/>
      <c r="AJ40" s="171"/>
      <c r="AK40" s="171"/>
    </row>
    <row r="41" spans="1:37" ht="16.5" thickBot="1" x14ac:dyDescent="0.3">
      <c r="A41" s="35"/>
      <c r="B41" s="178" t="s">
        <v>70</v>
      </c>
      <c r="C41" s="46"/>
      <c r="D41" s="36"/>
      <c r="E41" s="47"/>
      <c r="F41" s="36"/>
      <c r="G41" s="47"/>
      <c r="H41" s="36"/>
      <c r="I41" s="6"/>
      <c r="J41" s="85"/>
      <c r="K41" s="86" t="s">
        <v>153</v>
      </c>
      <c r="L41" s="86"/>
      <c r="M41" s="86"/>
      <c r="N41" s="86"/>
      <c r="O41" s="86"/>
      <c r="P41" s="86"/>
      <c r="Q41" s="86"/>
      <c r="R41" s="86"/>
      <c r="S41" s="86"/>
      <c r="T41" s="87"/>
      <c r="U41" s="87"/>
      <c r="V41" s="87"/>
      <c r="W41" s="87"/>
      <c r="X41" s="87"/>
      <c r="Y41" s="88"/>
      <c r="AE41" s="156"/>
    </row>
    <row r="42" spans="1:37" ht="15.75" x14ac:dyDescent="0.25">
      <c r="A42" s="35"/>
      <c r="B42" s="178" t="s">
        <v>71</v>
      </c>
      <c r="C42" s="46"/>
      <c r="D42" s="36"/>
      <c r="E42" s="47"/>
      <c r="F42" s="36"/>
      <c r="G42" s="47"/>
      <c r="H42" s="36"/>
      <c r="I42" s="6"/>
      <c r="K42" s="3"/>
      <c r="L42" s="3"/>
      <c r="M42" s="3"/>
      <c r="N42" s="3"/>
      <c r="O42" s="3"/>
      <c r="P42" s="3"/>
      <c r="Q42" s="3"/>
      <c r="R42" s="3"/>
      <c r="S42" s="3"/>
      <c r="T42" s="89"/>
      <c r="U42" s="89"/>
      <c r="V42" s="89"/>
      <c r="W42" s="89"/>
      <c r="X42" s="89"/>
      <c r="Y42" s="3"/>
      <c r="AE42" s="156"/>
    </row>
    <row r="43" spans="1:37" ht="16.5" customHeight="1" x14ac:dyDescent="0.25">
      <c r="A43" s="96"/>
      <c r="B43" s="173"/>
      <c r="C43" s="51"/>
      <c r="D43" s="37"/>
      <c r="E43" s="52"/>
      <c r="F43" s="37"/>
      <c r="G43" s="52"/>
      <c r="H43" s="37"/>
      <c r="I43" s="6"/>
      <c r="K43" s="3" t="s">
        <v>3</v>
      </c>
      <c r="L43" s="3"/>
      <c r="M43" s="3"/>
      <c r="N43" s="3"/>
      <c r="O43" s="3"/>
      <c r="P43" s="3"/>
      <c r="Q43" s="3"/>
      <c r="R43" s="3"/>
      <c r="S43" s="3"/>
      <c r="T43" s="89"/>
      <c r="U43" s="89"/>
      <c r="V43" s="89"/>
      <c r="W43" s="89"/>
      <c r="X43" s="3"/>
      <c r="Y43" s="3"/>
      <c r="AE43" s="156"/>
    </row>
    <row r="44" spans="1:37" ht="15.75" x14ac:dyDescent="0.25">
      <c r="A44" s="12" t="s">
        <v>72</v>
      </c>
      <c r="B44" s="55" t="s">
        <v>73</v>
      </c>
      <c r="C44" s="9">
        <f>D44*10309*10</f>
        <v>148449.59999999998</v>
      </c>
      <c r="D44" s="13">
        <v>1.44</v>
      </c>
      <c r="E44" s="11">
        <f>F44*10309*10</f>
        <v>148449.59999999998</v>
      </c>
      <c r="F44" s="10">
        <v>1.44</v>
      </c>
      <c r="G44" s="11">
        <f>C44-E44</f>
        <v>0</v>
      </c>
      <c r="H44" s="13">
        <f>D44-F44</f>
        <v>0</v>
      </c>
      <c r="I44" s="6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E44" s="156"/>
    </row>
    <row r="45" spans="1:37" ht="15.75" x14ac:dyDescent="0.25">
      <c r="A45" s="8" t="s">
        <v>74</v>
      </c>
      <c r="B45" s="167" t="s">
        <v>75</v>
      </c>
      <c r="C45" s="14"/>
      <c r="D45" s="15" t="s">
        <v>3</v>
      </c>
      <c r="E45" s="16"/>
      <c r="F45" s="15" t="s">
        <v>3</v>
      </c>
      <c r="G45" s="16"/>
      <c r="H45" s="15" t="s">
        <v>3</v>
      </c>
      <c r="I45" s="6"/>
      <c r="K45" s="3" t="s">
        <v>201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E45" s="156"/>
    </row>
    <row r="46" spans="1:37" ht="15.75" x14ac:dyDescent="0.25">
      <c r="A46" s="8" t="s">
        <v>39</v>
      </c>
      <c r="B46" s="167" t="s">
        <v>76</v>
      </c>
      <c r="C46" s="14"/>
      <c r="D46" s="15"/>
      <c r="E46" s="16"/>
      <c r="F46" s="15"/>
      <c r="G46" s="16"/>
      <c r="H46" s="15"/>
      <c r="I46" s="6"/>
      <c r="K46" s="3"/>
      <c r="L46" s="3"/>
      <c r="M46" s="3"/>
      <c r="N46" s="3"/>
      <c r="O46" s="3"/>
      <c r="P46" s="3"/>
      <c r="Q46" s="3"/>
      <c r="R46" s="3"/>
      <c r="S46" s="3"/>
      <c r="T46" s="89"/>
      <c r="U46" s="89"/>
      <c r="V46" s="89"/>
      <c r="W46" s="89"/>
      <c r="X46" s="89"/>
      <c r="Y46" s="89"/>
      <c r="AE46" s="156"/>
    </row>
    <row r="47" spans="1:37" ht="15.75" x14ac:dyDescent="0.25">
      <c r="A47" s="8"/>
      <c r="B47" s="167"/>
      <c r="C47" s="14"/>
      <c r="D47" s="15"/>
      <c r="E47" s="16"/>
      <c r="F47" s="15"/>
      <c r="G47" s="16"/>
      <c r="H47" s="15"/>
      <c r="I47" s="6"/>
      <c r="K47" s="3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AD47" s="183"/>
      <c r="AE47" s="184"/>
    </row>
    <row r="48" spans="1:37" x14ac:dyDescent="0.25">
      <c r="A48" s="12" t="s">
        <v>156</v>
      </c>
      <c r="B48" s="55"/>
      <c r="C48" s="9">
        <f>D48*10309*10</f>
        <v>48452.3</v>
      </c>
      <c r="D48" s="13">
        <f>D49+D50</f>
        <v>0.47000000000000003</v>
      </c>
      <c r="E48" s="11">
        <f>F48*10309*10</f>
        <v>41236</v>
      </c>
      <c r="F48" s="13">
        <f>F49+F50</f>
        <v>0.4</v>
      </c>
      <c r="G48" s="142">
        <f>C48-E48</f>
        <v>7216.3000000000029</v>
      </c>
      <c r="H48" s="24">
        <f>D48-F48</f>
        <v>7.0000000000000007E-2</v>
      </c>
      <c r="I48" s="207"/>
      <c r="AE48" s="156"/>
    </row>
    <row r="49" spans="1:31" x14ac:dyDescent="0.25">
      <c r="A49" s="35" t="s">
        <v>157</v>
      </c>
      <c r="B49" s="167" t="s">
        <v>77</v>
      </c>
      <c r="C49" s="9">
        <f>D49*10309*10</f>
        <v>41236</v>
      </c>
      <c r="D49" s="10">
        <v>0.4</v>
      </c>
      <c r="E49" s="11">
        <f>F49*10309*10</f>
        <v>41236</v>
      </c>
      <c r="F49" s="10">
        <v>0.4</v>
      </c>
      <c r="G49" s="143">
        <f t="shared" ref="G49:H49" si="4">C49-E49</f>
        <v>0</v>
      </c>
      <c r="H49" s="29">
        <f t="shared" si="4"/>
        <v>0</v>
      </c>
      <c r="I49" s="6"/>
      <c r="AE49" s="156"/>
    </row>
    <row r="50" spans="1:31" x14ac:dyDescent="0.25">
      <c r="A50" s="96" t="s">
        <v>158</v>
      </c>
      <c r="B50" s="186" t="s">
        <v>159</v>
      </c>
      <c r="C50" s="9">
        <f>D50*10309*10</f>
        <v>7216.3000000000011</v>
      </c>
      <c r="D50" s="19">
        <v>7.0000000000000007E-2</v>
      </c>
      <c r="E50" s="204">
        <v>0</v>
      </c>
      <c r="F50" s="19">
        <v>0</v>
      </c>
      <c r="G50" s="144">
        <v>0</v>
      </c>
      <c r="H50" s="146">
        <v>0</v>
      </c>
      <c r="I50" s="175"/>
      <c r="AE50" s="156"/>
    </row>
    <row r="51" spans="1:31" x14ac:dyDescent="0.25">
      <c r="A51" s="8" t="s">
        <v>78</v>
      </c>
      <c r="B51" s="167" t="s">
        <v>79</v>
      </c>
      <c r="C51" s="9">
        <f>D51*10309*10</f>
        <v>828843.59999999986</v>
      </c>
      <c r="D51" s="10">
        <v>8.0399999999999991</v>
      </c>
      <c r="E51" s="11">
        <f>F51*10309*10</f>
        <v>828843.59999999986</v>
      </c>
      <c r="F51" s="10">
        <v>8.0399999999999991</v>
      </c>
      <c r="G51" s="11">
        <f>C51-E51</f>
        <v>0</v>
      </c>
      <c r="H51" s="13">
        <f>D51-F51</f>
        <v>0</v>
      </c>
      <c r="I51" s="6"/>
    </row>
    <row r="52" spans="1:31" x14ac:dyDescent="0.25">
      <c r="A52" s="8" t="s">
        <v>80</v>
      </c>
      <c r="B52" s="167" t="s">
        <v>81</v>
      </c>
      <c r="C52" s="21"/>
      <c r="D52" s="10"/>
      <c r="E52" s="22"/>
      <c r="F52" s="10"/>
      <c r="G52" s="22"/>
      <c r="H52" s="10"/>
      <c r="I52" s="6"/>
    </row>
    <row r="53" spans="1:31" x14ac:dyDescent="0.25">
      <c r="A53" s="8" t="s">
        <v>82</v>
      </c>
      <c r="B53" s="167" t="s">
        <v>104</v>
      </c>
      <c r="C53" s="188"/>
      <c r="D53" s="189"/>
      <c r="E53" s="187"/>
      <c r="F53" s="189"/>
      <c r="G53" s="187"/>
      <c r="H53" s="189"/>
      <c r="I53" s="6"/>
    </row>
    <row r="54" spans="1:31" x14ac:dyDescent="0.25">
      <c r="A54" s="35" t="s">
        <v>45</v>
      </c>
      <c r="B54" s="167" t="s">
        <v>103</v>
      </c>
      <c r="C54" s="188"/>
      <c r="D54" s="189"/>
      <c r="E54" s="187"/>
      <c r="F54" s="189"/>
      <c r="G54" s="187"/>
      <c r="H54" s="189"/>
      <c r="I54" s="6"/>
    </row>
    <row r="55" spans="1:31" x14ac:dyDescent="0.25">
      <c r="A55" s="35" t="s">
        <v>46</v>
      </c>
      <c r="B55" s="167" t="s">
        <v>83</v>
      </c>
      <c r="C55" s="188"/>
      <c r="D55" s="189"/>
      <c r="E55" s="187"/>
      <c r="F55" s="189"/>
      <c r="G55" s="187"/>
      <c r="H55" s="189"/>
      <c r="I55" s="6"/>
    </row>
    <row r="56" spans="1:31" x14ac:dyDescent="0.25">
      <c r="A56" s="35" t="s">
        <v>47</v>
      </c>
      <c r="B56" s="167" t="s">
        <v>84</v>
      </c>
      <c r="C56" s="188"/>
      <c r="D56" s="189"/>
      <c r="E56" s="187"/>
      <c r="F56" s="189"/>
      <c r="G56" s="187"/>
      <c r="H56" s="189"/>
      <c r="I56" s="6"/>
    </row>
    <row r="57" spans="1:31" x14ac:dyDescent="0.25">
      <c r="A57" s="35" t="s">
        <v>48</v>
      </c>
      <c r="B57" s="167" t="s">
        <v>85</v>
      </c>
      <c r="C57" s="188"/>
      <c r="D57" s="189"/>
      <c r="E57" s="187"/>
      <c r="F57" s="189"/>
      <c r="G57" s="187"/>
      <c r="H57" s="189"/>
      <c r="I57" s="175"/>
    </row>
    <row r="58" spans="1:31" x14ac:dyDescent="0.25">
      <c r="A58" s="35" t="s">
        <v>49</v>
      </c>
      <c r="B58" s="167" t="s">
        <v>86</v>
      </c>
      <c r="C58" s="188"/>
      <c r="D58" s="189"/>
      <c r="E58" s="187"/>
      <c r="F58" s="189"/>
      <c r="G58" s="187"/>
      <c r="H58" s="189"/>
      <c r="I58" s="175"/>
    </row>
    <row r="59" spans="1:31" x14ac:dyDescent="0.25">
      <c r="A59" s="35"/>
      <c r="B59" s="167" t="s">
        <v>87</v>
      </c>
      <c r="C59" s="188"/>
      <c r="D59" s="189"/>
      <c r="E59" s="187"/>
      <c r="F59" s="189"/>
      <c r="G59" s="187"/>
      <c r="H59" s="189"/>
      <c r="I59" s="175"/>
      <c r="AE59" s="156"/>
    </row>
    <row r="60" spans="1:31" x14ac:dyDescent="0.25">
      <c r="A60" s="35"/>
      <c r="B60" s="167" t="s">
        <v>88</v>
      </c>
      <c r="C60" s="188"/>
      <c r="D60" s="189"/>
      <c r="E60" s="187"/>
      <c r="F60" s="189"/>
      <c r="G60" s="187"/>
      <c r="H60" s="189"/>
      <c r="I60" s="175"/>
    </row>
    <row r="61" spans="1:31" x14ac:dyDescent="0.25">
      <c r="A61" s="35"/>
      <c r="B61" s="167" t="s">
        <v>89</v>
      </c>
      <c r="C61" s="46"/>
      <c r="D61" s="36"/>
      <c r="E61" s="47"/>
      <c r="F61" s="36"/>
      <c r="G61" s="47"/>
      <c r="H61" s="36"/>
      <c r="I61" s="175"/>
      <c r="AE61" s="156"/>
    </row>
    <row r="62" spans="1:31" x14ac:dyDescent="0.25">
      <c r="A62" s="12" t="s">
        <v>90</v>
      </c>
      <c r="B62" s="55" t="s">
        <v>91</v>
      </c>
      <c r="C62" s="9">
        <f>D62*10309*10</f>
        <v>762866</v>
      </c>
      <c r="D62" s="13">
        <v>7.4</v>
      </c>
      <c r="E62" s="11">
        <v>752763.18</v>
      </c>
      <c r="F62" s="24">
        <v>7.3</v>
      </c>
      <c r="G62" s="11">
        <f>C62-E62</f>
        <v>10102.819999999949</v>
      </c>
      <c r="H62" s="13">
        <f>D62-F62</f>
        <v>0.10000000000000053</v>
      </c>
      <c r="I62" s="6"/>
      <c r="AE62" s="156"/>
    </row>
    <row r="63" spans="1:31" x14ac:dyDescent="0.25">
      <c r="A63" s="8" t="s">
        <v>92</v>
      </c>
      <c r="B63" s="167" t="s">
        <v>93</v>
      </c>
      <c r="C63" s="14"/>
      <c r="D63" s="15"/>
      <c r="E63" s="16"/>
      <c r="F63" s="15"/>
      <c r="G63" s="16"/>
      <c r="H63" s="15"/>
      <c r="I63" s="175"/>
      <c r="AE63" s="156"/>
    </row>
    <row r="64" spans="1:31" x14ac:dyDescent="0.25">
      <c r="A64" s="35" t="s">
        <v>3</v>
      </c>
      <c r="B64" s="167" t="s">
        <v>94</v>
      </c>
      <c r="C64" s="14"/>
      <c r="D64" s="15"/>
      <c r="E64" s="16"/>
      <c r="F64" s="15"/>
      <c r="G64" s="16"/>
      <c r="H64" s="15"/>
      <c r="I64" s="175"/>
      <c r="AE64" s="156"/>
    </row>
    <row r="65" spans="1:31" x14ac:dyDescent="0.25">
      <c r="A65" s="35"/>
      <c r="B65" s="167"/>
      <c r="C65" s="46"/>
      <c r="D65" s="36"/>
      <c r="E65" s="47"/>
      <c r="F65" s="36"/>
      <c r="G65" s="47"/>
      <c r="H65" s="36"/>
      <c r="I65" s="175"/>
      <c r="AE65" s="156"/>
    </row>
    <row r="66" spans="1:31" x14ac:dyDescent="0.25">
      <c r="A66" s="23" t="s">
        <v>95</v>
      </c>
      <c r="B66" s="55" t="s">
        <v>128</v>
      </c>
      <c r="C66" s="145"/>
      <c r="D66" s="34"/>
      <c r="E66" s="59"/>
      <c r="F66" s="34"/>
      <c r="G66" s="59"/>
      <c r="H66" s="34"/>
      <c r="I66" s="175"/>
      <c r="AE66" s="156"/>
    </row>
    <row r="67" spans="1:31" x14ac:dyDescent="0.25">
      <c r="A67" s="35" t="s">
        <v>92</v>
      </c>
      <c r="B67" s="167" t="s">
        <v>129</v>
      </c>
      <c r="C67" s="46"/>
      <c r="D67" s="36"/>
      <c r="E67" s="47"/>
      <c r="F67" s="36"/>
      <c r="G67" s="47"/>
      <c r="H67" s="36"/>
      <c r="I67" s="6"/>
      <c r="AE67" s="156"/>
    </row>
    <row r="68" spans="1:31" x14ac:dyDescent="0.25">
      <c r="A68" s="92" t="s">
        <v>130</v>
      </c>
      <c r="B68" s="167" t="s">
        <v>131</v>
      </c>
      <c r="C68" s="46"/>
      <c r="D68" s="36"/>
      <c r="E68" s="47"/>
      <c r="F68" s="36"/>
      <c r="G68" s="47"/>
      <c r="H68" s="36"/>
      <c r="I68" s="6"/>
      <c r="AE68" s="156"/>
    </row>
    <row r="69" spans="1:31" x14ac:dyDescent="0.25">
      <c r="A69" s="35"/>
      <c r="B69" s="167" t="s">
        <v>132</v>
      </c>
      <c r="C69" s="46"/>
      <c r="D69" s="36"/>
      <c r="E69" s="47"/>
      <c r="F69" s="36"/>
      <c r="G69" s="47"/>
      <c r="H69" s="36"/>
      <c r="I69" s="6"/>
      <c r="AE69" s="156"/>
    </row>
    <row r="70" spans="1:31" x14ac:dyDescent="0.25">
      <c r="A70" s="35"/>
      <c r="B70" s="167" t="s">
        <v>133</v>
      </c>
      <c r="C70" s="46"/>
      <c r="D70" s="36"/>
      <c r="E70" s="47"/>
      <c r="F70" s="36"/>
      <c r="G70" s="47"/>
      <c r="H70" s="36"/>
      <c r="I70" s="6"/>
      <c r="AE70" s="156"/>
    </row>
    <row r="71" spans="1:31" x14ac:dyDescent="0.25">
      <c r="A71" s="35"/>
      <c r="B71" s="167" t="s">
        <v>134</v>
      </c>
      <c r="C71" s="46"/>
      <c r="D71" s="36"/>
      <c r="E71" s="47"/>
      <c r="F71" s="36"/>
      <c r="G71" s="47"/>
      <c r="H71" s="36"/>
      <c r="I71" s="6"/>
      <c r="AE71" s="156"/>
    </row>
    <row r="72" spans="1:31" x14ac:dyDescent="0.25">
      <c r="A72" s="35"/>
      <c r="B72" s="167" t="s">
        <v>135</v>
      </c>
      <c r="C72" s="46"/>
      <c r="D72" s="36"/>
      <c r="E72" s="47"/>
      <c r="F72" s="36"/>
      <c r="G72" s="47"/>
      <c r="H72" s="36"/>
      <c r="I72" s="175"/>
      <c r="AD72" s="183"/>
      <c r="AE72" s="184"/>
    </row>
    <row r="73" spans="1:31" x14ac:dyDescent="0.25">
      <c r="A73" s="35"/>
      <c r="B73" s="167" t="s">
        <v>136</v>
      </c>
      <c r="C73" s="46"/>
      <c r="D73" s="36"/>
      <c r="E73" s="47"/>
      <c r="F73" s="36"/>
      <c r="G73" s="47"/>
      <c r="H73" s="36"/>
      <c r="I73" s="6"/>
      <c r="AE73" s="156"/>
    </row>
    <row r="74" spans="1:31" x14ac:dyDescent="0.25">
      <c r="A74" s="35"/>
      <c r="B74" s="167" t="s">
        <v>137</v>
      </c>
      <c r="C74" s="46"/>
      <c r="D74" s="36"/>
      <c r="E74" s="47"/>
      <c r="F74" s="36"/>
      <c r="G74" s="47"/>
      <c r="H74" s="36"/>
      <c r="I74" s="6"/>
      <c r="AE74" s="156"/>
    </row>
    <row r="75" spans="1:31" x14ac:dyDescent="0.25">
      <c r="A75" s="35"/>
      <c r="B75" s="167" t="s">
        <v>138</v>
      </c>
      <c r="C75" s="46"/>
      <c r="D75" s="36"/>
      <c r="E75" s="47"/>
      <c r="F75" s="36"/>
      <c r="G75" s="47"/>
      <c r="H75" s="36"/>
      <c r="I75" s="6"/>
      <c r="AE75" s="156"/>
    </row>
    <row r="76" spans="1:31" x14ac:dyDescent="0.25">
      <c r="A76" s="35"/>
      <c r="B76" s="167" t="s">
        <v>139</v>
      </c>
      <c r="C76" s="46"/>
      <c r="D76" s="36"/>
      <c r="E76" s="47"/>
      <c r="F76" s="36"/>
      <c r="G76" s="47"/>
      <c r="H76" s="36"/>
      <c r="I76" s="6"/>
      <c r="AE76" s="156"/>
    </row>
    <row r="77" spans="1:31" x14ac:dyDescent="0.25">
      <c r="A77" s="35"/>
      <c r="B77" s="167" t="s">
        <v>140</v>
      </c>
      <c r="C77" s="46"/>
      <c r="D77" s="36"/>
      <c r="E77" s="47"/>
      <c r="F77" s="36"/>
      <c r="G77" s="47"/>
      <c r="H77" s="36"/>
      <c r="I77" s="6"/>
    </row>
    <row r="78" spans="1:31" x14ac:dyDescent="0.25">
      <c r="A78" s="35"/>
      <c r="B78" s="167" t="s">
        <v>148</v>
      </c>
      <c r="C78" s="46"/>
      <c r="D78" s="36"/>
      <c r="E78" s="47"/>
      <c r="F78" s="36"/>
      <c r="G78" s="47"/>
      <c r="H78" s="36"/>
      <c r="I78" s="6"/>
    </row>
    <row r="79" spans="1:31" x14ac:dyDescent="0.25">
      <c r="A79" s="96"/>
      <c r="B79" s="191"/>
      <c r="C79" s="51"/>
      <c r="D79" s="37"/>
      <c r="E79" s="52"/>
      <c r="F79" s="37"/>
      <c r="G79" s="52"/>
      <c r="H79" s="37"/>
      <c r="I79" s="6"/>
    </row>
    <row r="80" spans="1:31" x14ac:dyDescent="0.25">
      <c r="A80" s="23" t="s">
        <v>96</v>
      </c>
      <c r="B80" s="55" t="s">
        <v>97</v>
      </c>
      <c r="C80" s="145"/>
      <c r="D80" s="34"/>
      <c r="E80" s="59"/>
      <c r="F80" s="34"/>
      <c r="G80" s="59"/>
      <c r="H80" s="34"/>
      <c r="I80" s="6"/>
    </row>
    <row r="81" spans="1:9" x14ac:dyDescent="0.25">
      <c r="A81" s="35" t="s">
        <v>92</v>
      </c>
      <c r="B81" s="167" t="s">
        <v>141</v>
      </c>
      <c r="C81" s="46"/>
      <c r="D81" s="36"/>
      <c r="E81" s="47"/>
      <c r="F81" s="36"/>
      <c r="G81" s="47"/>
      <c r="H81" s="36"/>
      <c r="I81" s="6"/>
    </row>
    <row r="82" spans="1:9" x14ac:dyDescent="0.25">
      <c r="A82" s="35" t="s">
        <v>142</v>
      </c>
      <c r="B82" s="167" t="s">
        <v>143</v>
      </c>
      <c r="C82" s="46"/>
      <c r="D82" s="36"/>
      <c r="E82" s="47"/>
      <c r="F82" s="36"/>
      <c r="G82" s="47"/>
      <c r="H82" s="36"/>
      <c r="I82" s="6"/>
    </row>
    <row r="83" spans="1:9" x14ac:dyDescent="0.25">
      <c r="A83" s="35"/>
      <c r="B83" s="167" t="s">
        <v>144</v>
      </c>
      <c r="C83" s="46"/>
      <c r="D83" s="36"/>
      <c r="E83" s="47"/>
      <c r="F83" s="36"/>
      <c r="G83" s="47"/>
      <c r="H83" s="36"/>
      <c r="I83" s="6"/>
    </row>
    <row r="84" spans="1:9" x14ac:dyDescent="0.25">
      <c r="A84" s="35"/>
      <c r="B84" s="167" t="s">
        <v>145</v>
      </c>
      <c r="C84" s="46"/>
      <c r="D84" s="36"/>
      <c r="E84" s="47"/>
      <c r="F84" s="36"/>
      <c r="G84" s="47"/>
      <c r="H84" s="36"/>
      <c r="I84" s="6"/>
    </row>
    <row r="85" spans="1:9" x14ac:dyDescent="0.25">
      <c r="A85" s="35"/>
      <c r="B85" s="167" t="s">
        <v>146</v>
      </c>
      <c r="C85" s="46"/>
      <c r="D85" s="36"/>
      <c r="E85" s="47"/>
      <c r="F85" s="36"/>
      <c r="G85" s="47"/>
      <c r="H85" s="36"/>
      <c r="I85" s="6"/>
    </row>
    <row r="86" spans="1:9" x14ac:dyDescent="0.25">
      <c r="A86" s="35"/>
      <c r="B86" s="167" t="s">
        <v>147</v>
      </c>
      <c r="C86" s="46"/>
      <c r="D86" s="36"/>
      <c r="E86" s="47"/>
      <c r="F86" s="36"/>
      <c r="G86" s="47"/>
      <c r="H86" s="36"/>
      <c r="I86" s="6"/>
    </row>
    <row r="87" spans="1:9" x14ac:dyDescent="0.25">
      <c r="A87" s="35"/>
      <c r="B87" s="167" t="s">
        <v>149</v>
      </c>
      <c r="C87" s="46"/>
      <c r="D87" s="36"/>
      <c r="E87" s="47"/>
      <c r="F87" s="36"/>
      <c r="G87" s="47"/>
      <c r="H87" s="36"/>
      <c r="I87" s="6"/>
    </row>
    <row r="88" spans="1:9" x14ac:dyDescent="0.25">
      <c r="A88" s="96"/>
      <c r="B88" s="191"/>
      <c r="C88" s="51"/>
      <c r="D88" s="37"/>
      <c r="E88" s="52"/>
      <c r="F88" s="37"/>
      <c r="G88" s="52"/>
      <c r="H88" s="37"/>
      <c r="I88" s="6"/>
    </row>
    <row r="89" spans="1:9" x14ac:dyDescent="0.25">
      <c r="A89" s="12" t="s">
        <v>106</v>
      </c>
      <c r="B89" s="55" t="s">
        <v>108</v>
      </c>
      <c r="C89" s="9">
        <f>D89*10309*10</f>
        <v>12370.8</v>
      </c>
      <c r="D89" s="24">
        <v>0.12</v>
      </c>
      <c r="E89" s="11">
        <v>4354.63</v>
      </c>
      <c r="F89" s="10">
        <v>0.04</v>
      </c>
      <c r="G89" s="11">
        <f>C89-E89</f>
        <v>8016.1699999999992</v>
      </c>
      <c r="H89" s="13">
        <f>D89-F89</f>
        <v>7.9999999999999988E-2</v>
      </c>
      <c r="I89" s="207"/>
    </row>
    <row r="90" spans="1:9" x14ac:dyDescent="0.25">
      <c r="A90" s="8" t="s">
        <v>107</v>
      </c>
      <c r="B90" s="167" t="s">
        <v>109</v>
      </c>
      <c r="C90" s="46"/>
      <c r="D90" s="36"/>
      <c r="E90" s="47"/>
      <c r="F90" s="15"/>
      <c r="G90" s="47"/>
      <c r="H90" s="36"/>
      <c r="I90" s="6"/>
    </row>
    <row r="91" spans="1:9" x14ac:dyDescent="0.25">
      <c r="A91" s="12" t="s">
        <v>110</v>
      </c>
      <c r="B91" s="55" t="s">
        <v>99</v>
      </c>
      <c r="C91" s="9">
        <f>D91*10309*10</f>
        <v>149480.5</v>
      </c>
      <c r="D91" s="24">
        <v>1.45</v>
      </c>
      <c r="E91" s="11">
        <f>F91*10309*10</f>
        <v>139171.5</v>
      </c>
      <c r="F91" s="24">
        <v>1.35</v>
      </c>
      <c r="G91" s="11">
        <f>C91-E91</f>
        <v>10309</v>
      </c>
      <c r="H91" s="13">
        <f>D91-F91</f>
        <v>9.9999999999999867E-2</v>
      </c>
      <c r="I91" s="185"/>
    </row>
    <row r="92" spans="1:9" x14ac:dyDescent="0.25">
      <c r="A92" s="8" t="s">
        <v>105</v>
      </c>
      <c r="B92" s="54"/>
      <c r="C92" s="46"/>
      <c r="D92" s="36"/>
      <c r="E92" s="47"/>
      <c r="F92" s="36"/>
      <c r="G92" s="47"/>
      <c r="H92" s="36"/>
      <c r="I92" s="6"/>
    </row>
    <row r="93" spans="1:9" x14ac:dyDescent="0.25">
      <c r="A93" s="12" t="s">
        <v>169</v>
      </c>
      <c r="B93" s="55" t="s">
        <v>77</v>
      </c>
      <c r="C93" s="9">
        <f>D93*10309*10</f>
        <v>112368.1</v>
      </c>
      <c r="D93" s="13">
        <v>1.0900000000000001</v>
      </c>
      <c r="E93" s="11">
        <v>106698.15</v>
      </c>
      <c r="F93" s="24">
        <v>1.04</v>
      </c>
      <c r="G93" s="11">
        <f>C93-E93</f>
        <v>5669.9500000000116</v>
      </c>
      <c r="H93" s="13">
        <f>D93-F93</f>
        <v>5.0000000000000044E-2</v>
      </c>
      <c r="I93" s="6"/>
    </row>
    <row r="94" spans="1:9" x14ac:dyDescent="0.25">
      <c r="A94" s="17"/>
      <c r="B94" s="191"/>
      <c r="C94" s="14"/>
      <c r="D94" s="15"/>
      <c r="E94" s="20"/>
      <c r="F94" s="15"/>
      <c r="G94" s="16"/>
      <c r="H94" s="15"/>
      <c r="I94" s="175"/>
    </row>
    <row r="95" spans="1:9" x14ac:dyDescent="0.25">
      <c r="A95" s="12" t="s">
        <v>170</v>
      </c>
      <c r="B95" s="55" t="s">
        <v>77</v>
      </c>
      <c r="C95" s="9">
        <f>D95*10309*10</f>
        <v>54637.700000000004</v>
      </c>
      <c r="D95" s="13">
        <v>0.53</v>
      </c>
      <c r="E95" s="11">
        <f>F95*10309*10</f>
        <v>54637.700000000004</v>
      </c>
      <c r="F95" s="24">
        <v>0.53</v>
      </c>
      <c r="G95" s="11">
        <f>C95-E95</f>
        <v>0</v>
      </c>
      <c r="H95" s="13">
        <f>D95-F95</f>
        <v>0</v>
      </c>
      <c r="I95" s="6"/>
    </row>
    <row r="96" spans="1:9" x14ac:dyDescent="0.25">
      <c r="A96" s="8" t="s">
        <v>122</v>
      </c>
      <c r="B96" s="167"/>
      <c r="C96" s="14"/>
      <c r="D96" s="15"/>
      <c r="E96" s="16"/>
      <c r="F96" s="15"/>
      <c r="G96" s="16"/>
      <c r="H96" s="15"/>
      <c r="I96" s="175"/>
    </row>
    <row r="97" spans="1:9" x14ac:dyDescent="0.25">
      <c r="A97" s="17" t="s">
        <v>160</v>
      </c>
      <c r="B97" s="191"/>
      <c r="C97" s="18"/>
      <c r="D97" s="19"/>
      <c r="E97" s="20"/>
      <c r="F97" s="19"/>
      <c r="G97" s="20"/>
      <c r="H97" s="19"/>
      <c r="I97" s="175"/>
    </row>
    <row r="98" spans="1:9" x14ac:dyDescent="0.25">
      <c r="A98" s="12" t="s">
        <v>171</v>
      </c>
      <c r="B98" s="55" t="s">
        <v>77</v>
      </c>
      <c r="C98" s="9">
        <f>D98*10309*10</f>
        <v>40205.100000000006</v>
      </c>
      <c r="D98" s="205">
        <v>0.39</v>
      </c>
      <c r="E98" s="11">
        <f>F98*10309*10</f>
        <v>40205.100000000006</v>
      </c>
      <c r="F98" s="13">
        <v>0.39</v>
      </c>
      <c r="G98" s="11">
        <f>C98-E98</f>
        <v>0</v>
      </c>
      <c r="H98" s="13">
        <f>D98-F98</f>
        <v>0</v>
      </c>
      <c r="I98" s="175"/>
    </row>
    <row r="99" spans="1:9" x14ac:dyDescent="0.25">
      <c r="A99" s="17" t="s">
        <v>123</v>
      </c>
      <c r="B99" s="191"/>
      <c r="C99" s="18"/>
      <c r="D99" s="19"/>
      <c r="E99" s="20"/>
      <c r="F99" s="19"/>
      <c r="G99" s="20"/>
      <c r="H99" s="19"/>
      <c r="I99" s="175"/>
    </row>
    <row r="100" spans="1:9" x14ac:dyDescent="0.25">
      <c r="A100" s="12" t="s">
        <v>172</v>
      </c>
      <c r="B100" s="167" t="s">
        <v>77</v>
      </c>
      <c r="C100" s="9">
        <f>D100*10309*10</f>
        <v>22679.8</v>
      </c>
      <c r="D100" s="95">
        <v>0.22</v>
      </c>
      <c r="E100" s="11">
        <f>F100*10309*10</f>
        <v>22679.8</v>
      </c>
      <c r="F100" s="15">
        <v>0.22</v>
      </c>
      <c r="G100" s="11">
        <f>C100-E100</f>
        <v>0</v>
      </c>
      <c r="H100" s="13">
        <f>D100-F100</f>
        <v>0</v>
      </c>
      <c r="I100" s="175"/>
    </row>
    <row r="101" spans="1:9" x14ac:dyDescent="0.25">
      <c r="A101" s="17" t="s">
        <v>161</v>
      </c>
      <c r="B101" s="167"/>
      <c r="C101" s="18"/>
      <c r="D101" s="28"/>
      <c r="E101" s="20"/>
      <c r="F101" s="15"/>
      <c r="G101" s="20"/>
      <c r="H101" s="19"/>
      <c r="I101" s="175"/>
    </row>
    <row r="102" spans="1:9" x14ac:dyDescent="0.25">
      <c r="A102" s="12" t="s">
        <v>173</v>
      </c>
      <c r="B102" s="55"/>
      <c r="C102" s="9">
        <f>D102*10309*10</f>
        <v>440194.29999999993</v>
      </c>
      <c r="D102" s="24">
        <v>4.2699999999999996</v>
      </c>
      <c r="E102" s="11">
        <f>F102*10309*10</f>
        <v>440194.29999999993</v>
      </c>
      <c r="F102" s="24">
        <v>4.2699999999999996</v>
      </c>
      <c r="G102" s="11">
        <f>C102-E102</f>
        <v>0</v>
      </c>
      <c r="H102" s="13">
        <f>D102-F102</f>
        <v>0</v>
      </c>
      <c r="I102" s="175"/>
    </row>
    <row r="103" spans="1:9" x14ac:dyDescent="0.25">
      <c r="A103" s="8" t="s">
        <v>124</v>
      </c>
      <c r="B103" s="167"/>
      <c r="C103" s="31"/>
      <c r="D103" s="45"/>
      <c r="E103" s="16"/>
      <c r="F103" s="15"/>
      <c r="G103" s="16"/>
      <c r="H103" s="15"/>
      <c r="I103" s="175"/>
    </row>
    <row r="104" spans="1:9" x14ac:dyDescent="0.25">
      <c r="A104" s="12" t="s">
        <v>150</v>
      </c>
      <c r="B104" s="55"/>
      <c r="C104" s="26">
        <f>C19+C29+C44+C48+C51+C62+C89+C91+C93+C95+C102+C98+C100</f>
        <v>3378259.3</v>
      </c>
      <c r="D104" s="13">
        <f>D19+D29+D44+D48+D51+D62+D89+D91+D93+D95+D102+D98+D100</f>
        <v>32.769999999999996</v>
      </c>
      <c r="E104" s="30">
        <f>E19+E29+E44+E48+E51+E62+E89+E91+E93+E95+E102+E98+E100</f>
        <v>3336945.0599999996</v>
      </c>
      <c r="F104" s="13">
        <f>F19+F29+F44+F48+F51+F62+F89+F91+F93+F95+F102+F98+F100</f>
        <v>32.369999999999997</v>
      </c>
      <c r="G104" s="11">
        <f>C104-E104</f>
        <v>41314.240000000224</v>
      </c>
      <c r="H104" s="13">
        <f>D104-F104</f>
        <v>0.39999999999999858</v>
      </c>
      <c r="I104" s="6"/>
    </row>
    <row r="105" spans="1:9" x14ac:dyDescent="0.25">
      <c r="A105" s="17" t="s">
        <v>151</v>
      </c>
      <c r="B105" s="191"/>
      <c r="C105" s="214"/>
      <c r="D105" s="28"/>
      <c r="E105" s="56"/>
      <c r="F105" s="28"/>
      <c r="G105" s="16"/>
      <c r="H105" s="15"/>
      <c r="I105" s="6"/>
    </row>
    <row r="106" spans="1:9" x14ac:dyDescent="0.25">
      <c r="A106" s="8" t="s">
        <v>125</v>
      </c>
      <c r="B106" s="167"/>
      <c r="C106" s="9">
        <f>C108+C111+C113+C117+C115</f>
        <v>1705108.6</v>
      </c>
      <c r="D106" s="29">
        <f>D108+D111+D113+D117+D115</f>
        <v>16.54</v>
      </c>
      <c r="E106" s="11">
        <f>E108+E111+E113+E117+E115</f>
        <v>1389149.63</v>
      </c>
      <c r="F106" s="24">
        <f>F108+F111+F113+F117+F115</f>
        <v>13.48</v>
      </c>
      <c r="G106" s="30">
        <f>C106-E106</f>
        <v>315958.9700000002</v>
      </c>
      <c r="H106" s="13">
        <f>D106-F106</f>
        <v>3.0599999999999987</v>
      </c>
      <c r="I106" s="6"/>
    </row>
    <row r="107" spans="1:9" x14ac:dyDescent="0.25">
      <c r="A107" s="8"/>
      <c r="B107" s="167"/>
      <c r="C107" s="31"/>
      <c r="D107" s="29"/>
      <c r="E107" s="33"/>
      <c r="F107" s="29"/>
      <c r="G107" s="33"/>
      <c r="H107" s="10"/>
      <c r="I107" s="6"/>
    </row>
    <row r="108" spans="1:9" x14ac:dyDescent="0.25">
      <c r="A108" s="23" t="s">
        <v>126</v>
      </c>
      <c r="B108" s="55" t="s">
        <v>112</v>
      </c>
      <c r="C108" s="9">
        <f>D108*10309*10</f>
        <v>309270</v>
      </c>
      <c r="D108" s="42">
        <v>3</v>
      </c>
      <c r="E108" s="11">
        <v>68083.78</v>
      </c>
      <c r="F108" s="24">
        <v>0.66</v>
      </c>
      <c r="G108" s="43">
        <f>C108-E108</f>
        <v>241186.22</v>
      </c>
      <c r="H108" s="34">
        <f>D108-F108</f>
        <v>2.34</v>
      </c>
      <c r="I108" s="207"/>
    </row>
    <row r="109" spans="1:9" x14ac:dyDescent="0.25">
      <c r="A109" s="35" t="s">
        <v>98</v>
      </c>
      <c r="B109" s="167"/>
      <c r="C109" s="44"/>
      <c r="D109" s="45"/>
      <c r="E109" s="47"/>
      <c r="F109" s="36"/>
      <c r="G109" s="47"/>
      <c r="H109" s="36"/>
      <c r="I109" s="192"/>
    </row>
    <row r="110" spans="1:9" x14ac:dyDescent="0.25">
      <c r="A110" s="35" t="s">
        <v>111</v>
      </c>
      <c r="B110" s="167"/>
      <c r="C110" s="44"/>
      <c r="D110" s="45"/>
      <c r="E110" s="47"/>
      <c r="F110" s="36"/>
      <c r="G110" s="47"/>
      <c r="H110" s="36"/>
      <c r="I110" s="6"/>
    </row>
    <row r="111" spans="1:9" x14ac:dyDescent="0.25">
      <c r="A111" s="193" t="s">
        <v>162</v>
      </c>
      <c r="B111" s="55" t="s">
        <v>163</v>
      </c>
      <c r="C111" s="9">
        <f>D111*10309*10</f>
        <v>1127804.5999999999</v>
      </c>
      <c r="D111" s="48">
        <v>10.94</v>
      </c>
      <c r="E111" s="11">
        <v>1112238.01</v>
      </c>
      <c r="F111" s="24">
        <v>10.79</v>
      </c>
      <c r="G111" s="43">
        <f>C111-E111</f>
        <v>15566.589999999851</v>
      </c>
      <c r="H111" s="34">
        <f>D111-F111</f>
        <v>0.15000000000000036</v>
      </c>
      <c r="I111" s="6"/>
    </row>
    <row r="112" spans="1:9" x14ac:dyDescent="0.25">
      <c r="A112" s="92"/>
      <c r="B112" s="191" t="s">
        <v>164</v>
      </c>
      <c r="C112" s="44"/>
      <c r="D112" s="45"/>
      <c r="E112" s="47"/>
      <c r="F112" s="36"/>
      <c r="G112" s="47"/>
      <c r="H112" s="36"/>
      <c r="I112" s="6"/>
    </row>
    <row r="113" spans="1:30" x14ac:dyDescent="0.25">
      <c r="A113" s="193" t="s">
        <v>168</v>
      </c>
      <c r="B113" s="55" t="s">
        <v>163</v>
      </c>
      <c r="C113" s="9">
        <f>D113*10309*10</f>
        <v>50514.1</v>
      </c>
      <c r="D113" s="42">
        <v>0.49</v>
      </c>
      <c r="E113" s="11">
        <f>F113*10309*10</f>
        <v>42266.899999999994</v>
      </c>
      <c r="F113" s="127">
        <v>0.41</v>
      </c>
      <c r="G113" s="43">
        <f>C113-E113</f>
        <v>8247.2000000000044</v>
      </c>
      <c r="H113" s="34">
        <f>D113-F113</f>
        <v>8.0000000000000016E-2</v>
      </c>
      <c r="I113" s="192"/>
    </row>
    <row r="114" spans="1:30" x14ac:dyDescent="0.25">
      <c r="A114" s="194" t="s">
        <v>195</v>
      </c>
      <c r="B114" s="191" t="s">
        <v>164</v>
      </c>
      <c r="C114" s="49"/>
      <c r="D114" s="50"/>
      <c r="E114" s="52"/>
      <c r="F114" s="37"/>
      <c r="G114" s="52"/>
      <c r="H114" s="37"/>
      <c r="I114" s="185"/>
    </row>
    <row r="115" spans="1:30" x14ac:dyDescent="0.25">
      <c r="A115" s="193" t="s">
        <v>193</v>
      </c>
      <c r="B115" s="55" t="s">
        <v>163</v>
      </c>
      <c r="C115" s="9">
        <f>D115*10309*10</f>
        <v>84533.799999999988</v>
      </c>
      <c r="D115" s="42">
        <v>0.82</v>
      </c>
      <c r="E115" s="11">
        <f>F115*10309*10</f>
        <v>25772.5</v>
      </c>
      <c r="F115" s="127">
        <v>0.25</v>
      </c>
      <c r="G115" s="43">
        <f>C115-E115</f>
        <v>58761.299999999988</v>
      </c>
      <c r="H115" s="34">
        <f>D115-F115</f>
        <v>0.56999999999999995</v>
      </c>
      <c r="I115" s="185"/>
    </row>
    <row r="116" spans="1:30" x14ac:dyDescent="0.25">
      <c r="A116" s="194" t="s">
        <v>194</v>
      </c>
      <c r="B116" s="191" t="s">
        <v>164</v>
      </c>
      <c r="C116" s="49"/>
      <c r="D116" s="50"/>
      <c r="E116" s="52"/>
      <c r="F116" s="37"/>
      <c r="G116" s="52"/>
      <c r="H116" s="37"/>
      <c r="I116" s="185"/>
    </row>
    <row r="117" spans="1:30" x14ac:dyDescent="0.25">
      <c r="A117" s="35" t="s">
        <v>192</v>
      </c>
      <c r="B117" s="167" t="s">
        <v>102</v>
      </c>
      <c r="C117" s="21">
        <f>D117*10309*10</f>
        <v>132986.1</v>
      </c>
      <c r="D117" s="58">
        <v>1.29</v>
      </c>
      <c r="E117" s="22">
        <v>140788.44</v>
      </c>
      <c r="F117" s="10">
        <v>1.37</v>
      </c>
      <c r="G117" s="187">
        <f>C117-E117</f>
        <v>-7802.3399999999965</v>
      </c>
      <c r="H117" s="189">
        <f>D117-F117</f>
        <v>-8.0000000000000071E-2</v>
      </c>
      <c r="I117" s="192"/>
    </row>
    <row r="118" spans="1:30" x14ac:dyDescent="0.25">
      <c r="A118" s="35" t="s">
        <v>165</v>
      </c>
      <c r="B118" s="54"/>
      <c r="C118" s="44"/>
      <c r="D118" s="45"/>
      <c r="E118" s="47"/>
      <c r="F118" s="36"/>
      <c r="G118" s="47"/>
      <c r="H118" s="36"/>
      <c r="I118" s="6"/>
    </row>
    <row r="119" spans="1:30" x14ac:dyDescent="0.25">
      <c r="A119" s="35" t="s">
        <v>166</v>
      </c>
      <c r="B119" s="54"/>
      <c r="C119" s="53"/>
      <c r="D119" s="25"/>
      <c r="E119" s="16"/>
      <c r="F119" s="15"/>
      <c r="G119" s="16"/>
      <c r="H119" s="15"/>
      <c r="I119" s="6"/>
    </row>
    <row r="120" spans="1:30" x14ac:dyDescent="0.25">
      <c r="A120" s="12" t="s">
        <v>100</v>
      </c>
      <c r="B120" s="57"/>
      <c r="C120" s="38">
        <f>C104+C106</f>
        <v>5083367.9000000004</v>
      </c>
      <c r="D120" s="24">
        <f>D104+D106</f>
        <v>49.309999999999995</v>
      </c>
      <c r="E120" s="115">
        <f>E104+E106</f>
        <v>4726094.6899999995</v>
      </c>
      <c r="F120" s="24">
        <f>F104+F106</f>
        <v>45.849999999999994</v>
      </c>
      <c r="G120" s="30">
        <f>C120-E120</f>
        <v>357273.21000000089</v>
      </c>
      <c r="H120" s="13">
        <f>D120-F120</f>
        <v>3.4600000000000009</v>
      </c>
      <c r="I120" s="6"/>
    </row>
    <row r="121" spans="1:30" ht="15.75" thickBot="1" x14ac:dyDescent="0.3">
      <c r="A121" s="8" t="s">
        <v>152</v>
      </c>
      <c r="B121" s="169"/>
      <c r="C121" s="39"/>
      <c r="D121" s="206"/>
      <c r="E121" s="41"/>
      <c r="F121" s="40"/>
      <c r="G121" s="208"/>
      <c r="H121" s="108"/>
      <c r="I121" s="6"/>
    </row>
    <row r="122" spans="1:30" ht="15.75" customHeight="1" thickBot="1" x14ac:dyDescent="0.3">
      <c r="A122" s="215" t="s">
        <v>197</v>
      </c>
      <c r="B122" s="216"/>
      <c r="C122" s="210"/>
      <c r="D122" s="211"/>
      <c r="E122" s="212">
        <v>13061.25</v>
      </c>
      <c r="F122" s="138"/>
      <c r="G122" s="210"/>
      <c r="H122" s="138"/>
      <c r="I122" s="213"/>
      <c r="K122" s="156"/>
      <c r="AC122" s="109"/>
      <c r="AD122" s="110"/>
    </row>
    <row r="123" spans="1:30" x14ac:dyDescent="0.25">
      <c r="A123" s="5"/>
      <c r="B123" s="5"/>
      <c r="C123" s="5"/>
      <c r="D123" s="6"/>
      <c r="E123" s="5"/>
      <c r="F123" s="5"/>
      <c r="G123" s="5"/>
      <c r="H123" s="5"/>
      <c r="I123" s="6"/>
    </row>
    <row r="124" spans="1:30" ht="15.75" x14ac:dyDescent="0.25">
      <c r="A124" s="3" t="s">
        <v>201</v>
      </c>
      <c r="B124" s="3"/>
      <c r="C124" s="3"/>
      <c r="D124" s="6"/>
    </row>
    <row r="125" spans="1:30" ht="15.75" x14ac:dyDescent="0.25">
      <c r="A125" s="3"/>
      <c r="B125" s="3"/>
      <c r="C125" s="3"/>
      <c r="D125" s="6"/>
      <c r="G125" s="156"/>
    </row>
    <row r="126" spans="1:30" ht="15.75" x14ac:dyDescent="0.25">
      <c r="A126" s="3" t="s">
        <v>3</v>
      </c>
      <c r="B126" s="3"/>
      <c r="C126" s="3"/>
      <c r="D126" s="6"/>
      <c r="G126" s="199"/>
    </row>
    <row r="127" spans="1:30" ht="15.75" x14ac:dyDescent="0.25">
      <c r="A127" s="3"/>
      <c r="B127" s="3"/>
      <c r="C127" s="3"/>
      <c r="D127" s="6"/>
      <c r="G127" s="199"/>
    </row>
    <row r="128" spans="1:30" ht="15.75" x14ac:dyDescent="0.25">
      <c r="A128" s="3"/>
      <c r="B128" s="3"/>
      <c r="C128" s="3"/>
      <c r="D128" s="6"/>
    </row>
    <row r="129" spans="1:4" ht="15.75" x14ac:dyDescent="0.25">
      <c r="A129" s="3"/>
      <c r="B129" s="3"/>
      <c r="C129" s="3"/>
      <c r="D129" s="6"/>
    </row>
    <row r="130" spans="1:4" ht="15.75" x14ac:dyDescent="0.25">
      <c r="A130" s="3"/>
      <c r="B130" s="3"/>
      <c r="C130" s="3"/>
      <c r="D130" s="6"/>
    </row>
    <row r="131" spans="1:4" ht="15.75" x14ac:dyDescent="0.25">
      <c r="A131" s="3"/>
      <c r="B131" s="3"/>
      <c r="C131" s="3"/>
      <c r="D131" s="6"/>
    </row>
    <row r="132" spans="1:4" ht="15.75" x14ac:dyDescent="0.25">
      <c r="A132" s="3"/>
      <c r="B132" s="3"/>
      <c r="C132" s="3"/>
      <c r="D132" s="6"/>
    </row>
    <row r="133" spans="1:4" ht="15.75" x14ac:dyDescent="0.25">
      <c r="A133" s="3"/>
      <c r="B133" s="3"/>
      <c r="C133" s="3"/>
      <c r="D133" s="6"/>
    </row>
    <row r="134" spans="1:4" ht="15.75" x14ac:dyDescent="0.25">
      <c r="A134" s="3"/>
      <c r="B134" s="3"/>
      <c r="C134" s="3"/>
      <c r="D134" s="6"/>
    </row>
  </sheetData>
  <mergeCells count="1">
    <mergeCell ref="A122:B122"/>
  </mergeCells>
  <pageMargins left="0" right="0" top="0" bottom="0" header="0.31496062992125984" footer="0.31496062992125984"/>
  <pageSetup paperSize="9" scale="2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 УК  Янв.-Февр.</vt:lpstr>
      <vt:lpstr>2024 отч.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2025-03-25T06:34:34Z</dcterms:modified>
</cp:coreProperties>
</file>