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/>
  </bookViews>
  <sheets>
    <sheet name="2024 УК  (отч)" sheetId="2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3" i="24" l="1"/>
  <c r="L23" i="24"/>
  <c r="E130" i="24"/>
  <c r="L39" i="24" l="1"/>
  <c r="L21" i="24"/>
  <c r="L33" i="24"/>
  <c r="M24" i="24"/>
  <c r="N24" i="24"/>
  <c r="M28" i="24"/>
  <c r="M31" i="24" s="1"/>
  <c r="L24" i="24"/>
  <c r="Y21" i="24"/>
  <c r="X21" i="24"/>
  <c r="W21" i="24"/>
  <c r="V21" i="24"/>
  <c r="U21" i="24"/>
  <c r="S21" i="24"/>
  <c r="R21" i="24"/>
  <c r="Q21" i="24"/>
  <c r="P21" i="24"/>
  <c r="O21" i="24"/>
  <c r="N21" i="24"/>
  <c r="M21" i="24"/>
  <c r="T19" i="24"/>
  <c r="T17" i="24"/>
  <c r="T21" i="24" s="1"/>
  <c r="T15" i="24"/>
  <c r="F124" i="24"/>
  <c r="H121" i="24"/>
  <c r="C121" i="24"/>
  <c r="G121" i="24" s="1"/>
  <c r="H119" i="24"/>
  <c r="G119" i="24"/>
  <c r="C119" i="24"/>
  <c r="H117" i="24"/>
  <c r="E117" i="24"/>
  <c r="C117" i="24"/>
  <c r="G117" i="24" s="1"/>
  <c r="H115" i="24"/>
  <c r="C115" i="24"/>
  <c r="G115" i="24" s="1"/>
  <c r="H113" i="24"/>
  <c r="G113" i="24"/>
  <c r="C113" i="24"/>
  <c r="H110" i="24"/>
  <c r="C110" i="24"/>
  <c r="G110" i="24" s="1"/>
  <c r="F108" i="24"/>
  <c r="E108" i="24"/>
  <c r="D108" i="24"/>
  <c r="H108" i="24" s="1"/>
  <c r="C108" i="24"/>
  <c r="G108" i="24" s="1"/>
  <c r="F106" i="24"/>
  <c r="H104" i="24"/>
  <c r="E104" i="24"/>
  <c r="C104" i="24"/>
  <c r="G104" i="24" s="1"/>
  <c r="H102" i="24"/>
  <c r="G102" i="24"/>
  <c r="C102" i="24"/>
  <c r="H100" i="24"/>
  <c r="E100" i="24"/>
  <c r="C100" i="24"/>
  <c r="G100" i="24" s="1"/>
  <c r="H98" i="24"/>
  <c r="E98" i="24"/>
  <c r="C98" i="24"/>
  <c r="G98" i="24" s="1"/>
  <c r="H95" i="24"/>
  <c r="E95" i="24"/>
  <c r="C95" i="24"/>
  <c r="G95" i="24" s="1"/>
  <c r="H93" i="24"/>
  <c r="E93" i="24"/>
  <c r="C93" i="24"/>
  <c r="G93" i="24" s="1"/>
  <c r="H91" i="24"/>
  <c r="C91" i="24"/>
  <c r="G91" i="24" s="1"/>
  <c r="H89" i="24"/>
  <c r="G89" i="24"/>
  <c r="C89" i="24"/>
  <c r="H62" i="24"/>
  <c r="E62" i="24"/>
  <c r="C62" i="24"/>
  <c r="G62" i="24" s="1"/>
  <c r="H51" i="24"/>
  <c r="E51" i="24"/>
  <c r="E106" i="24" s="1"/>
  <c r="E124" i="24" s="1"/>
  <c r="C51" i="24"/>
  <c r="G51" i="24" s="1"/>
  <c r="H50" i="24"/>
  <c r="E50" i="24"/>
  <c r="C50" i="24"/>
  <c r="G50" i="24" s="1"/>
  <c r="H49" i="24"/>
  <c r="E49" i="24"/>
  <c r="C49" i="24"/>
  <c r="G49" i="24" s="1"/>
  <c r="D48" i="24"/>
  <c r="D106" i="24" s="1"/>
  <c r="C48" i="24"/>
  <c r="G48" i="24" s="1"/>
  <c r="H44" i="24"/>
  <c r="E44" i="24"/>
  <c r="C44" i="24"/>
  <c r="G44" i="24" s="1"/>
  <c r="H29" i="24"/>
  <c r="E29" i="24"/>
  <c r="C29" i="24"/>
  <c r="G29" i="24" s="1"/>
  <c r="H19" i="24"/>
  <c r="E19" i="24"/>
  <c r="C19" i="24"/>
  <c r="C106" i="24" s="1"/>
  <c r="B10" i="24"/>
  <c r="L28" i="24" l="1"/>
  <c r="L31" i="24" s="1"/>
  <c r="N28" i="24"/>
  <c r="N31" i="24" s="1"/>
  <c r="G106" i="24"/>
  <c r="C124" i="24"/>
  <c r="G124" i="24" s="1"/>
  <c r="D124" i="24"/>
  <c r="H124" i="24" s="1"/>
  <c r="H106" i="24"/>
  <c r="H48" i="24"/>
  <c r="G19" i="24"/>
</calcChain>
</file>

<file path=xl/sharedStrings.xml><?xml version="1.0" encoding="utf-8"?>
<sst xmlns="http://schemas.openxmlformats.org/spreadsheetml/2006/main" count="287" uniqueCount="205">
  <si>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</si>
  <si>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</si>
  <si>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</si>
  <si>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</si>
  <si>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</si>
  <si>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</si>
  <si>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</si>
  <si>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</si>
  <si>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</si>
  <si>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</si>
  <si>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</si>
  <si>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</si>
  <si>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</si>
  <si>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</si>
  <si>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</si>
  <si>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</si>
  <si>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</si>
  <si>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</si>
  <si>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</si>
  <si>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</si>
  <si>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</si>
  <si>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</si>
  <si>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</si>
  <si>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</si>
  <si>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</si>
  <si>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</si>
  <si>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</si>
  <si>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</si>
  <si>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</si>
  <si>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</si>
  <si>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</si>
  <si>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</si>
  <si>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</si>
  <si>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</si>
  <si>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</si>
  <si>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</si>
  <si>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</si>
  <si>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</si>
  <si>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</si>
  <si>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</si>
  <si>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</si>
  <si>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</si>
  <si>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</si>
  <si>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</si>
  <si>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</si>
  <si>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</si>
  <si>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</si>
  <si>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</si>
  <si>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</si>
  <si>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</si>
  <si>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</si>
  <si>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</si>
  <si>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</si>
  <si>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</si>
  <si>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</si>
  <si>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</si>
  <si>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</si>
  <si>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</si>
  <si>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</si>
  <si>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</si>
  <si>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</si>
  <si>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</si>
  <si>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</si>
  <si>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</si>
  <si>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</si>
  <si>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</si>
  <si>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</si>
  <si>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</si>
  <si>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</si>
  <si>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</si>
  <si>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</si>
  <si>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</si>
  <si>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</si>
  <si>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</si>
  <si>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</si>
  <si>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</si>
  <si>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</si>
  <si>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</si>
  <si>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5. Санитарное </t>
  </si>
  <si>
    <t xml:space="preserve">Влажное подметание </t>
  </si>
  <si>
    <t>содержание лестничных</t>
  </si>
  <si>
    <t>лестничных площадок и маршей,</t>
  </si>
  <si>
    <t>клеток МКД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</si>
  <si>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</si>
  <si>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</si>
  <si>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</si>
  <si>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</si>
  <si>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</si>
  <si>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</si>
  <si>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</si>
  <si>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</si>
  <si>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</si>
  <si>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</si>
  <si>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</si>
  <si>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</si>
  <si>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</si>
  <si>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</si>
  <si>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Подметание территории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</si>
  <si>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</si>
  <si>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</si>
  <si>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</si>
  <si>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</si>
  <si>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</si>
  <si>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обслуживание газонов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</si>
  <si>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</si>
  <si>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</si>
  <si>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</si>
  <si>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</si>
  <si>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</si>
  <si>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</si>
  <si>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>По заявке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</si>
  <si>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</si>
  <si>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</si>
  <si>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</si>
  <si>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</si>
  <si>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</si>
  <si>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</si>
  <si>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</si>
  <si>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</si>
  <si>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</si>
  <si>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</si>
  <si>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</si>
  <si>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 xml:space="preserve">                                  ООО "Управляющая компания "Стрижи"</t>
  </si>
  <si>
    <t xml:space="preserve">                     по многоквартирному дому, расположенному по адресу:  Мясниковой, 6/3</t>
  </si>
  <si>
    <t>установки для повышения давления</t>
  </si>
  <si>
    <t>ХВ,ГВ, циркуляции, пожаротушения</t>
  </si>
  <si>
    <t>(пластинчатый бойлер)</t>
  </si>
  <si>
    <t>многоквартирным домом</t>
  </si>
  <si>
    <t xml:space="preserve"> Дополнительные  работы и услуги:</t>
  </si>
  <si>
    <t>1. Механизированная</t>
  </si>
  <si>
    <t xml:space="preserve">3. Сервисное </t>
  </si>
  <si>
    <t xml:space="preserve">4. Обслуживание </t>
  </si>
  <si>
    <t>фонтана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</si>
  <si>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</si>
  <si>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</si>
  <si>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</si>
  <si>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</si>
  <si>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</si>
  <si>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</si>
  <si>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</si>
  <si>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</si>
  <si>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</si>
  <si>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</si>
  <si>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</si>
  <si>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</si>
  <si>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</si>
  <si>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</si>
  <si>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</si>
  <si>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</si>
  <si>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</si>
  <si>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</si>
  <si>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</si>
  <si>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</si>
  <si>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используемых жителями МКД</t>
  </si>
  <si>
    <t>зуемых жителями МКД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</si>
  <si>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</si>
  <si>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</si>
  <si>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</si>
  <si>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>п.2=п.2.1+п.2.2.; п.3=п.3.1+п.3.2;  п.4=п.1+п.2-п.3;  п.6=п.2-п.5;  п.7=п.3-п.5;  п.II=п.I+п.7</t>
  </si>
  <si>
    <t xml:space="preserve">    подкачивающих насосов</t>
  </si>
  <si>
    <t>(подогрев)</t>
  </si>
  <si>
    <t>9. Обслуживание ППА</t>
  </si>
  <si>
    <t>10. Обслуживание</t>
  </si>
  <si>
    <t>11. Обслуживание водонагревателя</t>
  </si>
  <si>
    <t xml:space="preserve">12. Техническое обслуживание </t>
  </si>
  <si>
    <t>13. Услуги и работы по управлению</t>
  </si>
  <si>
    <t>Остаток д/ср-в:"Пост.от размещ.оборуд.связи"</t>
  </si>
  <si>
    <t>Поступления от размещения оборудования связи</t>
  </si>
  <si>
    <t xml:space="preserve">Разовый </t>
  </si>
  <si>
    <t>сбор</t>
  </si>
  <si>
    <t>мелкий ремонт  окон, дверей;</t>
  </si>
  <si>
    <t>4. Обслуживание общедомовых приборов учета</t>
  </si>
  <si>
    <t>4.1. Обслуживание ОДПУ</t>
  </si>
  <si>
    <t>4.2. Поверка ОДПУ</t>
  </si>
  <si>
    <t>1 раз в 4 года (по паспорту на приборы)</t>
  </si>
  <si>
    <t xml:space="preserve">13. Содердание контейнерной </t>
  </si>
  <si>
    <t xml:space="preserve">2. Услуги охранного </t>
  </si>
  <si>
    <t>По договору со специализированной</t>
  </si>
  <si>
    <t>предприятия</t>
  </si>
  <si>
    <t>организацией</t>
  </si>
  <si>
    <t xml:space="preserve">3. Техническое обслуживание </t>
  </si>
  <si>
    <t>калиток, шлагбаумов</t>
  </si>
  <si>
    <t xml:space="preserve">4. Техническое обслуживание </t>
  </si>
  <si>
    <t>видеонаблюдения</t>
  </si>
  <si>
    <t>Текущий</t>
  </si>
  <si>
    <t>ремонт</t>
  </si>
  <si>
    <t>Итого</t>
  </si>
  <si>
    <t xml:space="preserve">площадки </t>
  </si>
  <si>
    <t xml:space="preserve">                           о деятельности за отчетный период с 01.01.2024г. по 31.12.2024г.</t>
  </si>
  <si>
    <t xml:space="preserve">                           о деятельности за отчетный период с 01.01.2024г. по 31.12.2024 г.</t>
  </si>
  <si>
    <t>Остаток д/ср-в на 01.01.2024г</t>
  </si>
  <si>
    <t>Задолженность на 01.01.2024г.</t>
  </si>
  <si>
    <t>Начислено  с 01.01.24 по 31.12.24гг.</t>
  </si>
  <si>
    <t>Оплачено  с 01.01.24 по 31.12.24гг.</t>
  </si>
  <si>
    <t>Задолженность на 31.12.2024г.</t>
  </si>
  <si>
    <t>Остаток д/ср-в на 31.12.2024г.</t>
  </si>
  <si>
    <t>Ремонт деформационного шва, под. № 1 (в районе балкона кв. № 33)</t>
  </si>
  <si>
    <t>Приобретение ремней тяговых (3 шт.) для замены в лифте № B7NH6890, под. № 2</t>
  </si>
  <si>
    <t>Приобретение комплекта подшипников для замены в отводном блоке лебедки главного привода лифта № B7NH6887 ( 1 шт.), под. № 1</t>
  </si>
  <si>
    <t>Замена подшипников на отводном блоке лебедки главного привода лифта зав. № B7NH6892, под. № 3</t>
  </si>
  <si>
    <t>Приобретение семян газонных трав и укрывного материала для подсева газона</t>
  </si>
  <si>
    <t>Ремонт фильтрационного насоса фонтана</t>
  </si>
  <si>
    <t>Монтаж подвеса качели на длинной цепи</t>
  </si>
  <si>
    <t>тяг. ремни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</si>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</sst>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00"/>
    <numFmt numFmtId="167" formatCode="0.000000"/>
  </numFmts>
  <fonts count="19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1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21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8" xfId="0" applyFont="1" applyBorder="1"/>
    <xf numFmtId="0" fontId="4" fillId="0" borderId="7" xfId="0" applyFont="1" applyBorder="1" applyAlignment="1">
      <alignment horizontal="center"/>
    </xf>
    <xf numFmtId="0" fontId="4" fillId="0" borderId="29" xfId="0" applyFont="1" applyBorder="1"/>
    <xf numFmtId="0" fontId="4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32" xfId="0" applyFont="1" applyBorder="1"/>
    <xf numFmtId="0" fontId="4" fillId="0" borderId="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3" xfId="0" applyFont="1" applyBorder="1"/>
    <xf numFmtId="0" fontId="4" fillId="0" borderId="2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7" fillId="0" borderId="28" xfId="0" applyFont="1" applyBorder="1"/>
    <xf numFmtId="164" fontId="7" fillId="0" borderId="15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40" xfId="0" applyFont="1" applyBorder="1"/>
    <xf numFmtId="2" fontId="7" fillId="0" borderId="18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9" xfId="0" applyFont="1" applyBorder="1"/>
    <xf numFmtId="0" fontId="7" fillId="0" borderId="2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33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164" fontId="4" fillId="0" borderId="33" xfId="0" applyNumberFormat="1" applyFont="1" applyBorder="1" applyAlignment="1">
      <alignment horizontal="center"/>
    </xf>
    <xf numFmtId="0" fontId="6" fillId="0" borderId="40" xfId="0" applyFont="1" applyBorder="1"/>
    <xf numFmtId="164" fontId="4" fillId="0" borderId="15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164" fontId="4" fillId="0" borderId="39" xfId="0" applyNumberFormat="1" applyFont="1" applyBorder="1" applyAlignment="1">
      <alignment horizontal="center"/>
    </xf>
    <xf numFmtId="0" fontId="4" fillId="0" borderId="40" xfId="0" applyFont="1" applyBorder="1"/>
    <xf numFmtId="2" fontId="7" fillId="0" borderId="45" xfId="0" applyNumberFormat="1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1" xfId="0" applyFont="1" applyBorder="1"/>
    <xf numFmtId="2" fontId="7" fillId="0" borderId="15" xfId="0" applyNumberFormat="1" applyFont="1" applyBorder="1" applyAlignment="1">
      <alignment horizontal="center"/>
    </xf>
    <xf numFmtId="0" fontId="9" fillId="0" borderId="40" xfId="0" applyFont="1" applyBorder="1"/>
    <xf numFmtId="0" fontId="9" fillId="0" borderId="29" xfId="0" applyFont="1" applyBorder="1"/>
    <xf numFmtId="0" fontId="7" fillId="0" borderId="29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28" xfId="0" applyFont="1" applyBorder="1"/>
    <xf numFmtId="2" fontId="7" fillId="0" borderId="46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6" fillId="0" borderId="28" xfId="0" applyFont="1" applyBorder="1"/>
    <xf numFmtId="0" fontId="4" fillId="0" borderId="4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7" fillId="0" borderId="40" xfId="0" applyNumberFormat="1" applyFont="1" applyBorder="1" applyAlignment="1">
      <alignment horizontal="center"/>
    </xf>
    <xf numFmtId="0" fontId="4" fillId="0" borderId="48" xfId="0" applyFont="1" applyBorder="1"/>
    <xf numFmtId="0" fontId="4" fillId="0" borderId="49" xfId="0" applyFont="1" applyBorder="1" applyAlignment="1">
      <alignment horizontal="center"/>
    </xf>
    <xf numFmtId="2" fontId="4" fillId="0" borderId="0" xfId="0" applyNumberFormat="1" applyFont="1" applyAlignment="1">
      <alignment horizontal="left"/>
    </xf>
    <xf numFmtId="2" fontId="6" fillId="0" borderId="28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41" xfId="0" applyFont="1" applyBorder="1"/>
    <xf numFmtId="164" fontId="6" fillId="0" borderId="15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7" xfId="0" applyFont="1" applyBorder="1"/>
    <xf numFmtId="0" fontId="5" fillId="0" borderId="30" xfId="0" applyFont="1" applyBorder="1" applyAlignment="1">
      <alignment horizontal="center"/>
    </xf>
    <xf numFmtId="0" fontId="5" fillId="0" borderId="14" xfId="0" applyFont="1" applyBorder="1"/>
    <xf numFmtId="2" fontId="5" fillId="0" borderId="31" xfId="0" applyNumberFormat="1" applyFont="1" applyBorder="1"/>
    <xf numFmtId="0" fontId="3" fillId="0" borderId="31" xfId="0" applyFont="1" applyBorder="1"/>
    <xf numFmtId="2" fontId="0" fillId="0" borderId="0" xfId="0" applyNumberFormat="1"/>
    <xf numFmtId="0" fontId="3" fillId="0" borderId="34" xfId="0" applyFont="1" applyBorder="1"/>
    <xf numFmtId="0" fontId="3" fillId="0" borderId="14" xfId="0" applyFont="1" applyBorder="1"/>
    <xf numFmtId="2" fontId="5" fillId="0" borderId="35" xfId="0" applyNumberFormat="1" applyFont="1" applyBorder="1"/>
    <xf numFmtId="0" fontId="3" fillId="0" borderId="35" xfId="0" applyFont="1" applyBorder="1"/>
    <xf numFmtId="2" fontId="3" fillId="0" borderId="35" xfId="0" applyNumberFormat="1" applyFont="1" applyBorder="1"/>
    <xf numFmtId="2" fontId="3" fillId="0" borderId="36" xfId="0" applyNumberFormat="1" applyFont="1" applyBorder="1"/>
    <xf numFmtId="0" fontId="8" fillId="0" borderId="14" xfId="0" applyFont="1" applyBorder="1"/>
    <xf numFmtId="0" fontId="3" fillId="0" borderId="42" xfId="0" applyFont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44" xfId="0" applyNumberFormat="1" applyFont="1" applyBorder="1"/>
    <xf numFmtId="2" fontId="3" fillId="0" borderId="0" xfId="0" applyNumberFormat="1" applyFont="1"/>
    <xf numFmtId="165" fontId="0" fillId="0" borderId="0" xfId="0" applyNumberFormat="1"/>
    <xf numFmtId="0" fontId="3" fillId="0" borderId="0" xfId="0" applyFont="1" applyAlignment="1">
      <alignment horizontal="center"/>
    </xf>
    <xf numFmtId="164" fontId="5" fillId="0" borderId="35" xfId="0" applyNumberFormat="1" applyFont="1" applyBorder="1"/>
    <xf numFmtId="0" fontId="10" fillId="0" borderId="0" xfId="0" applyFont="1"/>
    <xf numFmtId="2" fontId="10" fillId="0" borderId="0" xfId="0" applyNumberFormat="1" applyFont="1"/>
    <xf numFmtId="2" fontId="4" fillId="0" borderId="17" xfId="0" applyNumberFormat="1" applyFont="1" applyBorder="1" applyAlignment="1">
      <alignment horizontal="center"/>
    </xf>
    <xf numFmtId="0" fontId="6" fillId="0" borderId="28" xfId="0" applyFont="1" applyBorder="1" applyAlignment="1">
      <alignment horizontal="left"/>
    </xf>
    <xf numFmtId="0" fontId="3" fillId="2" borderId="36" xfId="0" applyFont="1" applyFill="1" applyBorder="1"/>
    <xf numFmtId="0" fontId="3" fillId="0" borderId="19" xfId="0" applyFont="1" applyBorder="1" applyAlignment="1">
      <alignment horizontal="center"/>
    </xf>
    <xf numFmtId="164" fontId="0" fillId="0" borderId="0" xfId="0" applyNumberFormat="1"/>
    <xf numFmtId="0" fontId="7" fillId="0" borderId="50" xfId="0" applyFont="1" applyBorder="1"/>
    <xf numFmtId="0" fontId="7" fillId="0" borderId="45" xfId="0" applyFont="1" applyBorder="1" applyAlignment="1">
      <alignment horizontal="center"/>
    </xf>
    <xf numFmtId="166" fontId="0" fillId="0" borderId="0" xfId="0" applyNumberFormat="1"/>
    <xf numFmtId="0" fontId="7" fillId="0" borderId="37" xfId="0" applyFont="1" applyBorder="1"/>
    <xf numFmtId="0" fontId="4" fillId="0" borderId="0" xfId="0" applyFont="1" applyAlignment="1">
      <alignment horizontal="left"/>
    </xf>
    <xf numFmtId="164" fontId="6" fillId="0" borderId="29" xfId="0" applyNumberFormat="1" applyFont="1" applyBorder="1" applyAlignment="1">
      <alignment horizontal="center"/>
    </xf>
    <xf numFmtId="2" fontId="5" fillId="0" borderId="51" xfId="0" applyNumberFormat="1" applyFont="1" applyBorder="1"/>
    <xf numFmtId="0" fontId="3" fillId="0" borderId="51" xfId="0" applyFont="1" applyBorder="1"/>
    <xf numFmtId="2" fontId="3" fillId="0" borderId="14" xfId="0" applyNumberFormat="1" applyFont="1" applyBorder="1"/>
    <xf numFmtId="0" fontId="4" fillId="0" borderId="17" xfId="0" applyFont="1" applyBorder="1" applyAlignment="1">
      <alignment horizontal="center"/>
    </xf>
    <xf numFmtId="0" fontId="6" fillId="0" borderId="20" xfId="0" applyFont="1" applyBorder="1"/>
    <xf numFmtId="0" fontId="4" fillId="0" borderId="0" xfId="0" applyFont="1" applyBorder="1" applyAlignment="1">
      <alignment horizontal="center"/>
    </xf>
    <xf numFmtId="0" fontId="6" fillId="0" borderId="37" xfId="0" applyFont="1" applyBorder="1"/>
    <xf numFmtId="0" fontId="11" fillId="0" borderId="7" xfId="0" applyFont="1" applyBorder="1" applyAlignment="1">
      <alignment horizontal="center"/>
    </xf>
    <xf numFmtId="0" fontId="7" fillId="2" borderId="37" xfId="0" applyFont="1" applyFill="1" applyBorder="1"/>
    <xf numFmtId="0" fontId="6" fillId="2" borderId="41" xfId="0" applyFont="1" applyFill="1" applyBorder="1"/>
    <xf numFmtId="0" fontId="6" fillId="2" borderId="37" xfId="0" applyFont="1" applyFill="1" applyBorder="1"/>
    <xf numFmtId="0" fontId="6" fillId="2" borderId="20" xfId="0" applyFont="1" applyFill="1" applyBorder="1"/>
    <xf numFmtId="0" fontId="4" fillId="0" borderId="12" xfId="0" applyFont="1" applyBorder="1"/>
    <xf numFmtId="0" fontId="4" fillId="0" borderId="28" xfId="0" applyFont="1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3" xfId="0" applyFont="1" applyBorder="1"/>
    <xf numFmtId="2" fontId="7" fillId="0" borderId="17" xfId="0" applyNumberFormat="1" applyFont="1" applyBorder="1" applyAlignment="1">
      <alignment horizontal="center"/>
    </xf>
    <xf numFmtId="2" fontId="7" fillId="0" borderId="41" xfId="0" applyNumberFormat="1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2" fontId="7" fillId="0" borderId="5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0" fontId="7" fillId="0" borderId="54" xfId="0" applyFont="1" applyBorder="1"/>
    <xf numFmtId="0" fontId="0" fillId="0" borderId="35" xfId="0" applyBorder="1"/>
    <xf numFmtId="0" fontId="5" fillId="0" borderId="35" xfId="0" applyFont="1" applyBorder="1"/>
    <xf numFmtId="0" fontId="0" fillId="0" borderId="34" xfId="0" applyBorder="1"/>
    <xf numFmtId="0" fontId="0" fillId="0" borderId="36" xfId="0" applyBorder="1"/>
    <xf numFmtId="0" fontId="12" fillId="0" borderId="35" xfId="0" applyFont="1" applyBorder="1"/>
    <xf numFmtId="0" fontId="13" fillId="0" borderId="35" xfId="0" applyFont="1" applyBorder="1"/>
    <xf numFmtId="0" fontId="12" fillId="0" borderId="0" xfId="0" applyFont="1"/>
    <xf numFmtId="2" fontId="3" fillId="2" borderId="36" xfId="0" applyNumberFormat="1" applyFont="1" applyFill="1" applyBorder="1"/>
    <xf numFmtId="0" fontId="13" fillId="0" borderId="34" xfId="0" applyFont="1" applyBorder="1"/>
    <xf numFmtId="0" fontId="0" fillId="0" borderId="0" xfId="0" applyBorder="1"/>
    <xf numFmtId="2" fontId="0" fillId="0" borderId="0" xfId="0" applyNumberFormat="1" applyBorder="1"/>
    <xf numFmtId="0" fontId="14" fillId="0" borderId="0" xfId="0" applyFont="1"/>
    <xf numFmtId="0" fontId="15" fillId="0" borderId="28" xfId="0" applyFont="1" applyFill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0" fontId="4" fillId="0" borderId="55" xfId="0" applyFont="1" applyBorder="1"/>
    <xf numFmtId="0" fontId="16" fillId="0" borderId="55" xfId="0" applyFont="1" applyBorder="1" applyAlignment="1"/>
    <xf numFmtId="0" fontId="12" fillId="0" borderId="35" xfId="0" applyFont="1" applyBorder="1" applyAlignment="1">
      <alignment wrapText="1"/>
    </xf>
    <xf numFmtId="0" fontId="12" fillId="0" borderId="36" xfId="0" applyFont="1" applyBorder="1"/>
    <xf numFmtId="0" fontId="4" fillId="0" borderId="12" xfId="0" applyFont="1" applyBorder="1" applyAlignment="1">
      <alignment horizontal="center"/>
    </xf>
    <xf numFmtId="0" fontId="7" fillId="0" borderId="13" xfId="0" applyFont="1" applyBorder="1"/>
    <xf numFmtId="0" fontId="4" fillId="0" borderId="13" xfId="0" applyFont="1" applyBorder="1" applyAlignment="1">
      <alignment horizontal="center"/>
    </xf>
    <xf numFmtId="2" fontId="3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2" fontId="3" fillId="0" borderId="56" xfId="0" applyNumberFormat="1" applyFont="1" applyBorder="1"/>
    <xf numFmtId="0" fontId="17" fillId="0" borderId="35" xfId="0" applyFont="1" applyBorder="1" applyAlignment="1">
      <alignment wrapText="1"/>
    </xf>
    <xf numFmtId="0" fontId="7" fillId="0" borderId="50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4" fontId="7" fillId="0" borderId="21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12" fillId="0" borderId="1" xfId="0" applyFont="1" applyBorder="1"/>
    <xf numFmtId="0" fontId="12" fillId="0" borderId="5" xfId="0" applyFont="1" applyBorder="1"/>
    <xf numFmtId="0" fontId="12" fillId="0" borderId="23" xfId="0" applyFont="1" applyBorder="1"/>
    <xf numFmtId="0" fontId="12" fillId="0" borderId="28" xfId="0" applyFont="1" applyBorder="1"/>
    <xf numFmtId="0" fontId="12" fillId="0" borderId="19" xfId="0" applyFont="1" applyBorder="1"/>
    <xf numFmtId="0" fontId="12" fillId="0" borderId="55" xfId="0" applyFont="1" applyBorder="1"/>
    <xf numFmtId="2" fontId="7" fillId="0" borderId="12" xfId="0" applyNumberFormat="1" applyFont="1" applyBorder="1"/>
    <xf numFmtId="0" fontId="7" fillId="0" borderId="0" xfId="0" applyFont="1" applyBorder="1"/>
    <xf numFmtId="0" fontId="4" fillId="0" borderId="3" xfId="0" applyFont="1" applyBorder="1" applyAlignment="1">
      <alignment horizontal="center"/>
    </xf>
    <xf numFmtId="0" fontId="7" fillId="0" borderId="1" xfId="0" applyFont="1" applyBorder="1"/>
    <xf numFmtId="0" fontId="7" fillId="0" borderId="4" xfId="0" applyFont="1" applyBorder="1"/>
    <xf numFmtId="0" fontId="7" fillId="0" borderId="52" xfId="0" applyFont="1" applyBorder="1"/>
    <xf numFmtId="167" fontId="0" fillId="0" borderId="0" xfId="0" applyNumberFormat="1"/>
    <xf numFmtId="0" fontId="7" fillId="0" borderId="46" xfId="0" applyFont="1" applyBorder="1"/>
    <xf numFmtId="164" fontId="3" fillId="0" borderId="0" xfId="0" applyNumberFormat="1" applyFont="1"/>
    <xf numFmtId="0" fontId="12" fillId="0" borderId="11" xfId="0" applyFont="1" applyBorder="1"/>
    <xf numFmtId="0" fontId="4" fillId="0" borderId="13" xfId="0" applyFont="1" applyBorder="1"/>
    <xf numFmtId="2" fontId="7" fillId="0" borderId="9" xfId="0" applyNumberFormat="1" applyFont="1" applyBorder="1" applyAlignment="1">
      <alignment horizontal="right"/>
    </xf>
    <xf numFmtId="0" fontId="4" fillId="0" borderId="55" xfId="0" applyFont="1" applyBorder="1" applyAlignment="1"/>
    <xf numFmtId="0" fontId="17" fillId="0" borderId="11" xfId="0" applyFont="1" applyBorder="1" applyAlignment="1"/>
    <xf numFmtId="0" fontId="4" fillId="0" borderId="13" xfId="0" applyFont="1" applyBorder="1" applyAlignment="1"/>
    <xf numFmtId="0" fontId="7" fillId="0" borderId="11" xfId="0" applyFont="1" applyBorder="1" applyAlignment="1">
      <alignment horizontal="right"/>
    </xf>
    <xf numFmtId="2" fontId="7" fillId="0" borderId="12" xfId="0" applyNumberFormat="1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2" fontId="7" fillId="0" borderId="55" xfId="0" applyNumberFormat="1" applyFont="1" applyBorder="1" applyAlignment="1">
      <alignment horizontal="right"/>
    </xf>
    <xf numFmtId="0" fontId="17" fillId="0" borderId="0" xfId="0" applyFont="1"/>
    <xf numFmtId="0" fontId="18" fillId="0" borderId="28" xfId="0" applyFont="1" applyFill="1" applyBorder="1" applyAlignment="1">
      <alignment horizontal="center"/>
    </xf>
    <xf numFmtId="2" fontId="5" fillId="2" borderId="35" xfId="0" applyNumberFormat="1" applyFont="1" applyFill="1" applyBorder="1"/>
    <xf numFmtId="0" fontId="17" fillId="0" borderId="57" xfId="0" applyFont="1" applyBorder="1" applyAlignment="1">
      <alignment horizontal="left" wrapText="1"/>
    </xf>
    <xf numFmtId="0" fontId="17" fillId="0" borderId="13" xfId="0" applyFont="1" applyBorder="1" applyAlignment="1">
      <alignment horizontal="left" wrapText="1"/>
    </xf>
    <xf numFmtId="0" fontId="17" fillId="0" borderId="1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K168"/>
  <sheetViews>
    <sheetView tabSelected="1" zoomScaleNormal="100" workbookViewId="0">
      <selection activeCell="L31" sqref="L31"/>
    </sheetView>
  </sheetViews>
  <sheetFormatPr defaultColWidth="11.5703125" defaultRowHeight="15" x14ac:dyDescent="0.25"/>
  <cols>
    <col min="1" max="1" width="23.140625" customWidth="1"/>
    <col min="2" max="2" width="42.85546875" customWidth="1"/>
    <col min="3" max="3" width="11.85546875" bestFit="1" customWidth="1"/>
    <col min="4" max="4" width="11.28515625" customWidth="1"/>
    <col min="5" max="5" width="12.85546875" customWidth="1"/>
    <col min="6" max="6" width="12.140625" customWidth="1"/>
    <col min="7" max="7" width="11.7109375" customWidth="1"/>
    <col min="8" max="8" width="11.42578125" customWidth="1"/>
    <col min="9" max="9" width="12" customWidth="1"/>
    <col min="10" max="10" width="4.42578125" customWidth="1"/>
    <col min="11" max="11" width="48.28515625" customWidth="1"/>
    <col min="12" max="14" width="14.85546875" customWidth="1"/>
    <col min="15" max="16" width="12.140625" customWidth="1"/>
    <col min="17" max="18" width="11.140625" customWidth="1"/>
    <col min="19" max="19" width="12.42578125" customWidth="1"/>
    <col min="20" max="20" width="13.42578125" customWidth="1"/>
    <col min="24" max="24" width="11.85546875" bestFit="1" customWidth="1"/>
    <col min="27" max="27" width="12.7109375" customWidth="1"/>
    <col min="259" max="259" width="23.140625" customWidth="1"/>
    <col min="260" max="260" width="42.85546875" customWidth="1"/>
    <col min="262" max="262" width="11.28515625" customWidth="1"/>
    <col min="263" max="263" width="12.85546875" customWidth="1"/>
    <col min="264" max="264" width="12.140625" customWidth="1"/>
    <col min="265" max="265" width="11.7109375" customWidth="1"/>
    <col min="266" max="266" width="11.42578125" customWidth="1"/>
    <col min="267" max="267" width="12.7109375" customWidth="1"/>
    <col min="268" max="268" width="4.140625" customWidth="1"/>
    <col min="269" max="269" width="45.28515625" customWidth="1"/>
    <col min="270" max="270" width="14.85546875" customWidth="1"/>
    <col min="271" max="271" width="12.28515625" customWidth="1"/>
    <col min="272" max="273" width="11.140625" customWidth="1"/>
    <col min="274" max="274" width="12.42578125" customWidth="1"/>
    <col min="275" max="275" width="11.42578125" customWidth="1"/>
    <col min="276" max="276" width="13.5703125" customWidth="1"/>
    <col min="515" max="515" width="23.140625" customWidth="1"/>
    <col min="516" max="516" width="42.85546875" customWidth="1"/>
    <col min="518" max="518" width="11.28515625" customWidth="1"/>
    <col min="519" max="519" width="12.85546875" customWidth="1"/>
    <col min="520" max="520" width="12.140625" customWidth="1"/>
    <col min="521" max="521" width="11.7109375" customWidth="1"/>
    <col min="522" max="522" width="11.42578125" customWidth="1"/>
    <col min="523" max="523" width="12.7109375" customWidth="1"/>
    <col min="524" max="524" width="4.140625" customWidth="1"/>
    <col min="525" max="525" width="45.28515625" customWidth="1"/>
    <col min="526" max="526" width="14.85546875" customWidth="1"/>
    <col min="527" max="527" width="12.28515625" customWidth="1"/>
    <col min="528" max="529" width="11.140625" customWidth="1"/>
    <col min="530" max="530" width="12.42578125" customWidth="1"/>
    <col min="531" max="531" width="11.42578125" customWidth="1"/>
    <col min="532" max="532" width="13.5703125" customWidth="1"/>
    <col min="771" max="771" width="23.140625" customWidth="1"/>
    <col min="772" max="772" width="42.85546875" customWidth="1"/>
    <col min="774" max="774" width="11.28515625" customWidth="1"/>
    <col min="775" max="775" width="12.85546875" customWidth="1"/>
    <col min="776" max="776" width="12.140625" customWidth="1"/>
    <col min="777" max="777" width="11.7109375" customWidth="1"/>
    <col min="778" max="778" width="11.42578125" customWidth="1"/>
    <col min="779" max="779" width="12.7109375" customWidth="1"/>
    <col min="780" max="780" width="4.140625" customWidth="1"/>
    <col min="781" max="781" width="45.28515625" customWidth="1"/>
    <col min="782" max="782" width="14.85546875" customWidth="1"/>
    <col min="783" max="783" width="12.28515625" customWidth="1"/>
    <col min="784" max="785" width="11.140625" customWidth="1"/>
    <col min="786" max="786" width="12.42578125" customWidth="1"/>
    <col min="787" max="787" width="11.42578125" customWidth="1"/>
    <col min="788" max="788" width="13.5703125" customWidth="1"/>
    <col min="1027" max="1027" width="23.140625" customWidth="1"/>
    <col min="1028" max="1028" width="42.85546875" customWidth="1"/>
    <col min="1030" max="1030" width="11.28515625" customWidth="1"/>
    <col min="1031" max="1031" width="12.85546875" customWidth="1"/>
    <col min="1032" max="1032" width="12.140625" customWidth="1"/>
    <col min="1033" max="1033" width="11.7109375" customWidth="1"/>
    <col min="1034" max="1034" width="11.42578125" customWidth="1"/>
    <col min="1035" max="1035" width="12.7109375" customWidth="1"/>
    <col min="1036" max="1036" width="4.140625" customWidth="1"/>
    <col min="1037" max="1037" width="45.28515625" customWidth="1"/>
    <col min="1038" max="1038" width="14.85546875" customWidth="1"/>
    <col min="1039" max="1039" width="12.28515625" customWidth="1"/>
    <col min="1040" max="1041" width="11.140625" customWidth="1"/>
    <col min="1042" max="1042" width="12.42578125" customWidth="1"/>
    <col min="1043" max="1043" width="11.42578125" customWidth="1"/>
    <col min="1044" max="1044" width="13.5703125" customWidth="1"/>
    <col min="1283" max="1283" width="23.140625" customWidth="1"/>
    <col min="1284" max="1284" width="42.85546875" customWidth="1"/>
    <col min="1286" max="1286" width="11.28515625" customWidth="1"/>
    <col min="1287" max="1287" width="12.85546875" customWidth="1"/>
    <col min="1288" max="1288" width="12.140625" customWidth="1"/>
    <col min="1289" max="1289" width="11.7109375" customWidth="1"/>
    <col min="1290" max="1290" width="11.42578125" customWidth="1"/>
    <col min="1291" max="1291" width="12.7109375" customWidth="1"/>
    <col min="1292" max="1292" width="4.140625" customWidth="1"/>
    <col min="1293" max="1293" width="45.28515625" customWidth="1"/>
    <col min="1294" max="1294" width="14.85546875" customWidth="1"/>
    <col min="1295" max="1295" width="12.28515625" customWidth="1"/>
    <col min="1296" max="1297" width="11.140625" customWidth="1"/>
    <col min="1298" max="1298" width="12.42578125" customWidth="1"/>
    <col min="1299" max="1299" width="11.42578125" customWidth="1"/>
    <col min="1300" max="1300" width="13.5703125" customWidth="1"/>
    <col min="1539" max="1539" width="23.140625" customWidth="1"/>
    <col min="1540" max="1540" width="42.85546875" customWidth="1"/>
    <col min="1542" max="1542" width="11.28515625" customWidth="1"/>
    <col min="1543" max="1543" width="12.85546875" customWidth="1"/>
    <col min="1544" max="1544" width="12.140625" customWidth="1"/>
    <col min="1545" max="1545" width="11.7109375" customWidth="1"/>
    <col min="1546" max="1546" width="11.42578125" customWidth="1"/>
    <col min="1547" max="1547" width="12.7109375" customWidth="1"/>
    <col min="1548" max="1548" width="4.140625" customWidth="1"/>
    <col min="1549" max="1549" width="45.28515625" customWidth="1"/>
    <col min="1550" max="1550" width="14.85546875" customWidth="1"/>
    <col min="1551" max="1551" width="12.28515625" customWidth="1"/>
    <col min="1552" max="1553" width="11.140625" customWidth="1"/>
    <col min="1554" max="1554" width="12.42578125" customWidth="1"/>
    <col min="1555" max="1555" width="11.42578125" customWidth="1"/>
    <col min="1556" max="1556" width="13.5703125" customWidth="1"/>
    <col min="1795" max="1795" width="23.140625" customWidth="1"/>
    <col min="1796" max="1796" width="42.85546875" customWidth="1"/>
    <col min="1798" max="1798" width="11.28515625" customWidth="1"/>
    <col min="1799" max="1799" width="12.85546875" customWidth="1"/>
    <col min="1800" max="1800" width="12.140625" customWidth="1"/>
    <col min="1801" max="1801" width="11.7109375" customWidth="1"/>
    <col min="1802" max="1802" width="11.42578125" customWidth="1"/>
    <col min="1803" max="1803" width="12.7109375" customWidth="1"/>
    <col min="1804" max="1804" width="4.140625" customWidth="1"/>
    <col min="1805" max="1805" width="45.28515625" customWidth="1"/>
    <col min="1806" max="1806" width="14.85546875" customWidth="1"/>
    <col min="1807" max="1807" width="12.28515625" customWidth="1"/>
    <col min="1808" max="1809" width="11.140625" customWidth="1"/>
    <col min="1810" max="1810" width="12.42578125" customWidth="1"/>
    <col min="1811" max="1811" width="11.42578125" customWidth="1"/>
    <col min="1812" max="1812" width="13.5703125" customWidth="1"/>
    <col min="2051" max="2051" width="23.140625" customWidth="1"/>
    <col min="2052" max="2052" width="42.85546875" customWidth="1"/>
    <col min="2054" max="2054" width="11.28515625" customWidth="1"/>
    <col min="2055" max="2055" width="12.85546875" customWidth="1"/>
    <col min="2056" max="2056" width="12.140625" customWidth="1"/>
    <col min="2057" max="2057" width="11.7109375" customWidth="1"/>
    <col min="2058" max="2058" width="11.42578125" customWidth="1"/>
    <col min="2059" max="2059" width="12.7109375" customWidth="1"/>
    <col min="2060" max="2060" width="4.140625" customWidth="1"/>
    <col min="2061" max="2061" width="45.28515625" customWidth="1"/>
    <col min="2062" max="2062" width="14.85546875" customWidth="1"/>
    <col min="2063" max="2063" width="12.28515625" customWidth="1"/>
    <col min="2064" max="2065" width="11.140625" customWidth="1"/>
    <col min="2066" max="2066" width="12.42578125" customWidth="1"/>
    <col min="2067" max="2067" width="11.42578125" customWidth="1"/>
    <col min="2068" max="2068" width="13.5703125" customWidth="1"/>
    <col min="2307" max="2307" width="23.140625" customWidth="1"/>
    <col min="2308" max="2308" width="42.85546875" customWidth="1"/>
    <col min="2310" max="2310" width="11.28515625" customWidth="1"/>
    <col min="2311" max="2311" width="12.85546875" customWidth="1"/>
    <col min="2312" max="2312" width="12.140625" customWidth="1"/>
    <col min="2313" max="2313" width="11.7109375" customWidth="1"/>
    <col min="2314" max="2314" width="11.42578125" customWidth="1"/>
    <col min="2315" max="2315" width="12.7109375" customWidth="1"/>
    <col min="2316" max="2316" width="4.140625" customWidth="1"/>
    <col min="2317" max="2317" width="45.28515625" customWidth="1"/>
    <col min="2318" max="2318" width="14.85546875" customWidth="1"/>
    <col min="2319" max="2319" width="12.28515625" customWidth="1"/>
    <col min="2320" max="2321" width="11.140625" customWidth="1"/>
    <col min="2322" max="2322" width="12.42578125" customWidth="1"/>
    <col min="2323" max="2323" width="11.42578125" customWidth="1"/>
    <col min="2324" max="2324" width="13.5703125" customWidth="1"/>
    <col min="2563" max="2563" width="23.140625" customWidth="1"/>
    <col min="2564" max="2564" width="42.85546875" customWidth="1"/>
    <col min="2566" max="2566" width="11.28515625" customWidth="1"/>
    <col min="2567" max="2567" width="12.85546875" customWidth="1"/>
    <col min="2568" max="2568" width="12.140625" customWidth="1"/>
    <col min="2569" max="2569" width="11.7109375" customWidth="1"/>
    <col min="2570" max="2570" width="11.42578125" customWidth="1"/>
    <col min="2571" max="2571" width="12.7109375" customWidth="1"/>
    <col min="2572" max="2572" width="4.140625" customWidth="1"/>
    <col min="2573" max="2573" width="45.28515625" customWidth="1"/>
    <col min="2574" max="2574" width="14.85546875" customWidth="1"/>
    <col min="2575" max="2575" width="12.28515625" customWidth="1"/>
    <col min="2576" max="2577" width="11.140625" customWidth="1"/>
    <col min="2578" max="2578" width="12.42578125" customWidth="1"/>
    <col min="2579" max="2579" width="11.42578125" customWidth="1"/>
    <col min="2580" max="2580" width="13.5703125" customWidth="1"/>
    <col min="2819" max="2819" width="23.140625" customWidth="1"/>
    <col min="2820" max="2820" width="42.85546875" customWidth="1"/>
    <col min="2822" max="2822" width="11.28515625" customWidth="1"/>
    <col min="2823" max="2823" width="12.85546875" customWidth="1"/>
    <col min="2824" max="2824" width="12.140625" customWidth="1"/>
    <col min="2825" max="2825" width="11.7109375" customWidth="1"/>
    <col min="2826" max="2826" width="11.42578125" customWidth="1"/>
    <col min="2827" max="2827" width="12.7109375" customWidth="1"/>
    <col min="2828" max="2828" width="4.140625" customWidth="1"/>
    <col min="2829" max="2829" width="45.28515625" customWidth="1"/>
    <col min="2830" max="2830" width="14.85546875" customWidth="1"/>
    <col min="2831" max="2831" width="12.28515625" customWidth="1"/>
    <col min="2832" max="2833" width="11.140625" customWidth="1"/>
    <col min="2834" max="2834" width="12.42578125" customWidth="1"/>
    <col min="2835" max="2835" width="11.42578125" customWidth="1"/>
    <col min="2836" max="2836" width="13.5703125" customWidth="1"/>
    <col min="3075" max="3075" width="23.140625" customWidth="1"/>
    <col min="3076" max="3076" width="42.85546875" customWidth="1"/>
    <col min="3078" max="3078" width="11.28515625" customWidth="1"/>
    <col min="3079" max="3079" width="12.85546875" customWidth="1"/>
    <col min="3080" max="3080" width="12.140625" customWidth="1"/>
    <col min="3081" max="3081" width="11.7109375" customWidth="1"/>
    <col min="3082" max="3082" width="11.42578125" customWidth="1"/>
    <col min="3083" max="3083" width="12.7109375" customWidth="1"/>
    <col min="3084" max="3084" width="4.140625" customWidth="1"/>
    <col min="3085" max="3085" width="45.28515625" customWidth="1"/>
    <col min="3086" max="3086" width="14.85546875" customWidth="1"/>
    <col min="3087" max="3087" width="12.28515625" customWidth="1"/>
    <col min="3088" max="3089" width="11.140625" customWidth="1"/>
    <col min="3090" max="3090" width="12.42578125" customWidth="1"/>
    <col min="3091" max="3091" width="11.42578125" customWidth="1"/>
    <col min="3092" max="3092" width="13.5703125" customWidth="1"/>
    <col min="3331" max="3331" width="23.140625" customWidth="1"/>
    <col min="3332" max="3332" width="42.85546875" customWidth="1"/>
    <col min="3334" max="3334" width="11.28515625" customWidth="1"/>
    <col min="3335" max="3335" width="12.85546875" customWidth="1"/>
    <col min="3336" max="3336" width="12.140625" customWidth="1"/>
    <col min="3337" max="3337" width="11.7109375" customWidth="1"/>
    <col min="3338" max="3338" width="11.42578125" customWidth="1"/>
    <col min="3339" max="3339" width="12.7109375" customWidth="1"/>
    <col min="3340" max="3340" width="4.140625" customWidth="1"/>
    <col min="3341" max="3341" width="45.28515625" customWidth="1"/>
    <col min="3342" max="3342" width="14.85546875" customWidth="1"/>
    <col min="3343" max="3343" width="12.28515625" customWidth="1"/>
    <col min="3344" max="3345" width="11.140625" customWidth="1"/>
    <col min="3346" max="3346" width="12.42578125" customWidth="1"/>
    <col min="3347" max="3347" width="11.42578125" customWidth="1"/>
    <col min="3348" max="3348" width="13.5703125" customWidth="1"/>
    <col min="3587" max="3587" width="23.140625" customWidth="1"/>
    <col min="3588" max="3588" width="42.85546875" customWidth="1"/>
    <col min="3590" max="3590" width="11.28515625" customWidth="1"/>
    <col min="3591" max="3591" width="12.85546875" customWidth="1"/>
    <col min="3592" max="3592" width="12.140625" customWidth="1"/>
    <col min="3593" max="3593" width="11.7109375" customWidth="1"/>
    <col min="3594" max="3594" width="11.42578125" customWidth="1"/>
    <col min="3595" max="3595" width="12.7109375" customWidth="1"/>
    <col min="3596" max="3596" width="4.140625" customWidth="1"/>
    <col min="3597" max="3597" width="45.28515625" customWidth="1"/>
    <col min="3598" max="3598" width="14.85546875" customWidth="1"/>
    <col min="3599" max="3599" width="12.28515625" customWidth="1"/>
    <col min="3600" max="3601" width="11.140625" customWidth="1"/>
    <col min="3602" max="3602" width="12.42578125" customWidth="1"/>
    <col min="3603" max="3603" width="11.42578125" customWidth="1"/>
    <col min="3604" max="3604" width="13.5703125" customWidth="1"/>
    <col min="3843" max="3843" width="23.140625" customWidth="1"/>
    <col min="3844" max="3844" width="42.85546875" customWidth="1"/>
    <col min="3846" max="3846" width="11.28515625" customWidth="1"/>
    <col min="3847" max="3847" width="12.85546875" customWidth="1"/>
    <col min="3848" max="3848" width="12.140625" customWidth="1"/>
    <col min="3849" max="3849" width="11.7109375" customWidth="1"/>
    <col min="3850" max="3850" width="11.42578125" customWidth="1"/>
    <col min="3851" max="3851" width="12.7109375" customWidth="1"/>
    <col min="3852" max="3852" width="4.140625" customWidth="1"/>
    <col min="3853" max="3853" width="45.28515625" customWidth="1"/>
    <col min="3854" max="3854" width="14.85546875" customWidth="1"/>
    <col min="3855" max="3855" width="12.28515625" customWidth="1"/>
    <col min="3856" max="3857" width="11.140625" customWidth="1"/>
    <col min="3858" max="3858" width="12.42578125" customWidth="1"/>
    <col min="3859" max="3859" width="11.42578125" customWidth="1"/>
    <col min="3860" max="3860" width="13.5703125" customWidth="1"/>
    <col min="4099" max="4099" width="23.140625" customWidth="1"/>
    <col min="4100" max="4100" width="42.85546875" customWidth="1"/>
    <col min="4102" max="4102" width="11.28515625" customWidth="1"/>
    <col min="4103" max="4103" width="12.85546875" customWidth="1"/>
    <col min="4104" max="4104" width="12.140625" customWidth="1"/>
    <col min="4105" max="4105" width="11.7109375" customWidth="1"/>
    <col min="4106" max="4106" width="11.42578125" customWidth="1"/>
    <col min="4107" max="4107" width="12.7109375" customWidth="1"/>
    <col min="4108" max="4108" width="4.140625" customWidth="1"/>
    <col min="4109" max="4109" width="45.28515625" customWidth="1"/>
    <col min="4110" max="4110" width="14.85546875" customWidth="1"/>
    <col min="4111" max="4111" width="12.28515625" customWidth="1"/>
    <col min="4112" max="4113" width="11.140625" customWidth="1"/>
    <col min="4114" max="4114" width="12.42578125" customWidth="1"/>
    <col min="4115" max="4115" width="11.42578125" customWidth="1"/>
    <col min="4116" max="4116" width="13.5703125" customWidth="1"/>
    <col min="4355" max="4355" width="23.140625" customWidth="1"/>
    <col min="4356" max="4356" width="42.85546875" customWidth="1"/>
    <col min="4358" max="4358" width="11.28515625" customWidth="1"/>
    <col min="4359" max="4359" width="12.85546875" customWidth="1"/>
    <col min="4360" max="4360" width="12.140625" customWidth="1"/>
    <col min="4361" max="4361" width="11.7109375" customWidth="1"/>
    <col min="4362" max="4362" width="11.42578125" customWidth="1"/>
    <col min="4363" max="4363" width="12.7109375" customWidth="1"/>
    <col min="4364" max="4364" width="4.140625" customWidth="1"/>
    <col min="4365" max="4365" width="45.28515625" customWidth="1"/>
    <col min="4366" max="4366" width="14.85546875" customWidth="1"/>
    <col min="4367" max="4367" width="12.28515625" customWidth="1"/>
    <col min="4368" max="4369" width="11.140625" customWidth="1"/>
    <col min="4370" max="4370" width="12.42578125" customWidth="1"/>
    <col min="4371" max="4371" width="11.42578125" customWidth="1"/>
    <col min="4372" max="4372" width="13.5703125" customWidth="1"/>
    <col min="4611" max="4611" width="23.140625" customWidth="1"/>
    <col min="4612" max="4612" width="42.85546875" customWidth="1"/>
    <col min="4614" max="4614" width="11.28515625" customWidth="1"/>
    <col min="4615" max="4615" width="12.85546875" customWidth="1"/>
    <col min="4616" max="4616" width="12.140625" customWidth="1"/>
    <col min="4617" max="4617" width="11.7109375" customWidth="1"/>
    <col min="4618" max="4618" width="11.42578125" customWidth="1"/>
    <col min="4619" max="4619" width="12.7109375" customWidth="1"/>
    <col min="4620" max="4620" width="4.140625" customWidth="1"/>
    <col min="4621" max="4621" width="45.28515625" customWidth="1"/>
    <col min="4622" max="4622" width="14.85546875" customWidth="1"/>
    <col min="4623" max="4623" width="12.28515625" customWidth="1"/>
    <col min="4624" max="4625" width="11.140625" customWidth="1"/>
    <col min="4626" max="4626" width="12.42578125" customWidth="1"/>
    <col min="4627" max="4627" width="11.42578125" customWidth="1"/>
    <col min="4628" max="4628" width="13.5703125" customWidth="1"/>
    <col min="4867" max="4867" width="23.140625" customWidth="1"/>
    <col min="4868" max="4868" width="42.85546875" customWidth="1"/>
    <col min="4870" max="4870" width="11.28515625" customWidth="1"/>
    <col min="4871" max="4871" width="12.85546875" customWidth="1"/>
    <col min="4872" max="4872" width="12.140625" customWidth="1"/>
    <col min="4873" max="4873" width="11.7109375" customWidth="1"/>
    <col min="4874" max="4874" width="11.42578125" customWidth="1"/>
    <col min="4875" max="4875" width="12.7109375" customWidth="1"/>
    <col min="4876" max="4876" width="4.140625" customWidth="1"/>
    <col min="4877" max="4877" width="45.28515625" customWidth="1"/>
    <col min="4878" max="4878" width="14.85546875" customWidth="1"/>
    <col min="4879" max="4879" width="12.28515625" customWidth="1"/>
    <col min="4880" max="4881" width="11.140625" customWidth="1"/>
    <col min="4882" max="4882" width="12.42578125" customWidth="1"/>
    <col min="4883" max="4883" width="11.42578125" customWidth="1"/>
    <col min="4884" max="4884" width="13.5703125" customWidth="1"/>
    <col min="5123" max="5123" width="23.140625" customWidth="1"/>
    <col min="5124" max="5124" width="42.85546875" customWidth="1"/>
    <col min="5126" max="5126" width="11.28515625" customWidth="1"/>
    <col min="5127" max="5127" width="12.85546875" customWidth="1"/>
    <col min="5128" max="5128" width="12.140625" customWidth="1"/>
    <col min="5129" max="5129" width="11.7109375" customWidth="1"/>
    <col min="5130" max="5130" width="11.42578125" customWidth="1"/>
    <col min="5131" max="5131" width="12.7109375" customWidth="1"/>
    <col min="5132" max="5132" width="4.140625" customWidth="1"/>
    <col min="5133" max="5133" width="45.28515625" customWidth="1"/>
    <col min="5134" max="5134" width="14.85546875" customWidth="1"/>
    <col min="5135" max="5135" width="12.28515625" customWidth="1"/>
    <col min="5136" max="5137" width="11.140625" customWidth="1"/>
    <col min="5138" max="5138" width="12.42578125" customWidth="1"/>
    <col min="5139" max="5139" width="11.42578125" customWidth="1"/>
    <col min="5140" max="5140" width="13.5703125" customWidth="1"/>
    <col min="5379" max="5379" width="23.140625" customWidth="1"/>
    <col min="5380" max="5380" width="42.85546875" customWidth="1"/>
    <col min="5382" max="5382" width="11.28515625" customWidth="1"/>
    <col min="5383" max="5383" width="12.85546875" customWidth="1"/>
    <col min="5384" max="5384" width="12.140625" customWidth="1"/>
    <col min="5385" max="5385" width="11.7109375" customWidth="1"/>
    <col min="5386" max="5386" width="11.42578125" customWidth="1"/>
    <col min="5387" max="5387" width="12.7109375" customWidth="1"/>
    <col min="5388" max="5388" width="4.140625" customWidth="1"/>
    <col min="5389" max="5389" width="45.28515625" customWidth="1"/>
    <col min="5390" max="5390" width="14.85546875" customWidth="1"/>
    <col min="5391" max="5391" width="12.28515625" customWidth="1"/>
    <col min="5392" max="5393" width="11.140625" customWidth="1"/>
    <col min="5394" max="5394" width="12.42578125" customWidth="1"/>
    <col min="5395" max="5395" width="11.42578125" customWidth="1"/>
    <col min="5396" max="5396" width="13.5703125" customWidth="1"/>
    <col min="5635" max="5635" width="23.140625" customWidth="1"/>
    <col min="5636" max="5636" width="42.85546875" customWidth="1"/>
    <col min="5638" max="5638" width="11.28515625" customWidth="1"/>
    <col min="5639" max="5639" width="12.85546875" customWidth="1"/>
    <col min="5640" max="5640" width="12.140625" customWidth="1"/>
    <col min="5641" max="5641" width="11.7109375" customWidth="1"/>
    <col min="5642" max="5642" width="11.42578125" customWidth="1"/>
    <col min="5643" max="5643" width="12.7109375" customWidth="1"/>
    <col min="5644" max="5644" width="4.140625" customWidth="1"/>
    <col min="5645" max="5645" width="45.28515625" customWidth="1"/>
    <col min="5646" max="5646" width="14.85546875" customWidth="1"/>
    <col min="5647" max="5647" width="12.28515625" customWidth="1"/>
    <col min="5648" max="5649" width="11.140625" customWidth="1"/>
    <col min="5650" max="5650" width="12.42578125" customWidth="1"/>
    <col min="5651" max="5651" width="11.42578125" customWidth="1"/>
    <col min="5652" max="5652" width="13.5703125" customWidth="1"/>
    <col min="5891" max="5891" width="23.140625" customWidth="1"/>
    <col min="5892" max="5892" width="42.85546875" customWidth="1"/>
    <col min="5894" max="5894" width="11.28515625" customWidth="1"/>
    <col min="5895" max="5895" width="12.85546875" customWidth="1"/>
    <col min="5896" max="5896" width="12.140625" customWidth="1"/>
    <col min="5897" max="5897" width="11.7109375" customWidth="1"/>
    <col min="5898" max="5898" width="11.42578125" customWidth="1"/>
    <col min="5899" max="5899" width="12.7109375" customWidth="1"/>
    <col min="5900" max="5900" width="4.140625" customWidth="1"/>
    <col min="5901" max="5901" width="45.28515625" customWidth="1"/>
    <col min="5902" max="5902" width="14.85546875" customWidth="1"/>
    <col min="5903" max="5903" width="12.28515625" customWidth="1"/>
    <col min="5904" max="5905" width="11.140625" customWidth="1"/>
    <col min="5906" max="5906" width="12.42578125" customWidth="1"/>
    <col min="5907" max="5907" width="11.42578125" customWidth="1"/>
    <col min="5908" max="5908" width="13.5703125" customWidth="1"/>
    <col min="6147" max="6147" width="23.140625" customWidth="1"/>
    <col min="6148" max="6148" width="42.85546875" customWidth="1"/>
    <col min="6150" max="6150" width="11.28515625" customWidth="1"/>
    <col min="6151" max="6151" width="12.85546875" customWidth="1"/>
    <col min="6152" max="6152" width="12.140625" customWidth="1"/>
    <col min="6153" max="6153" width="11.7109375" customWidth="1"/>
    <col min="6154" max="6154" width="11.42578125" customWidth="1"/>
    <col min="6155" max="6155" width="12.7109375" customWidth="1"/>
    <col min="6156" max="6156" width="4.140625" customWidth="1"/>
    <col min="6157" max="6157" width="45.28515625" customWidth="1"/>
    <col min="6158" max="6158" width="14.85546875" customWidth="1"/>
    <col min="6159" max="6159" width="12.28515625" customWidth="1"/>
    <col min="6160" max="6161" width="11.140625" customWidth="1"/>
    <col min="6162" max="6162" width="12.42578125" customWidth="1"/>
    <col min="6163" max="6163" width="11.42578125" customWidth="1"/>
    <col min="6164" max="6164" width="13.5703125" customWidth="1"/>
    <col min="6403" max="6403" width="23.140625" customWidth="1"/>
    <col min="6404" max="6404" width="42.85546875" customWidth="1"/>
    <col min="6406" max="6406" width="11.28515625" customWidth="1"/>
    <col min="6407" max="6407" width="12.85546875" customWidth="1"/>
    <col min="6408" max="6408" width="12.140625" customWidth="1"/>
    <col min="6409" max="6409" width="11.7109375" customWidth="1"/>
    <col min="6410" max="6410" width="11.42578125" customWidth="1"/>
    <col min="6411" max="6411" width="12.7109375" customWidth="1"/>
    <col min="6412" max="6412" width="4.140625" customWidth="1"/>
    <col min="6413" max="6413" width="45.28515625" customWidth="1"/>
    <col min="6414" max="6414" width="14.85546875" customWidth="1"/>
    <col min="6415" max="6415" width="12.28515625" customWidth="1"/>
    <col min="6416" max="6417" width="11.140625" customWidth="1"/>
    <col min="6418" max="6418" width="12.42578125" customWidth="1"/>
    <col min="6419" max="6419" width="11.42578125" customWidth="1"/>
    <col min="6420" max="6420" width="13.5703125" customWidth="1"/>
    <col min="6659" max="6659" width="23.140625" customWidth="1"/>
    <col min="6660" max="6660" width="42.85546875" customWidth="1"/>
    <col min="6662" max="6662" width="11.28515625" customWidth="1"/>
    <col min="6663" max="6663" width="12.85546875" customWidth="1"/>
    <col min="6664" max="6664" width="12.140625" customWidth="1"/>
    <col min="6665" max="6665" width="11.7109375" customWidth="1"/>
    <col min="6666" max="6666" width="11.42578125" customWidth="1"/>
    <col min="6667" max="6667" width="12.7109375" customWidth="1"/>
    <col min="6668" max="6668" width="4.140625" customWidth="1"/>
    <col min="6669" max="6669" width="45.28515625" customWidth="1"/>
    <col min="6670" max="6670" width="14.85546875" customWidth="1"/>
    <col min="6671" max="6671" width="12.28515625" customWidth="1"/>
    <col min="6672" max="6673" width="11.140625" customWidth="1"/>
    <col min="6674" max="6674" width="12.42578125" customWidth="1"/>
    <col min="6675" max="6675" width="11.42578125" customWidth="1"/>
    <col min="6676" max="6676" width="13.5703125" customWidth="1"/>
    <col min="6915" max="6915" width="23.140625" customWidth="1"/>
    <col min="6916" max="6916" width="42.85546875" customWidth="1"/>
    <col min="6918" max="6918" width="11.28515625" customWidth="1"/>
    <col min="6919" max="6919" width="12.85546875" customWidth="1"/>
    <col min="6920" max="6920" width="12.140625" customWidth="1"/>
    <col min="6921" max="6921" width="11.7109375" customWidth="1"/>
    <col min="6922" max="6922" width="11.42578125" customWidth="1"/>
    <col min="6923" max="6923" width="12.7109375" customWidth="1"/>
    <col min="6924" max="6924" width="4.140625" customWidth="1"/>
    <col min="6925" max="6925" width="45.28515625" customWidth="1"/>
    <col min="6926" max="6926" width="14.85546875" customWidth="1"/>
    <col min="6927" max="6927" width="12.28515625" customWidth="1"/>
    <col min="6928" max="6929" width="11.140625" customWidth="1"/>
    <col min="6930" max="6930" width="12.42578125" customWidth="1"/>
    <col min="6931" max="6931" width="11.42578125" customWidth="1"/>
    <col min="6932" max="6932" width="13.5703125" customWidth="1"/>
    <col min="7171" max="7171" width="23.140625" customWidth="1"/>
    <col min="7172" max="7172" width="42.85546875" customWidth="1"/>
    <col min="7174" max="7174" width="11.28515625" customWidth="1"/>
    <col min="7175" max="7175" width="12.85546875" customWidth="1"/>
    <col min="7176" max="7176" width="12.140625" customWidth="1"/>
    <col min="7177" max="7177" width="11.7109375" customWidth="1"/>
    <col min="7178" max="7178" width="11.42578125" customWidth="1"/>
    <col min="7179" max="7179" width="12.7109375" customWidth="1"/>
    <col min="7180" max="7180" width="4.140625" customWidth="1"/>
    <col min="7181" max="7181" width="45.28515625" customWidth="1"/>
    <col min="7182" max="7182" width="14.85546875" customWidth="1"/>
    <col min="7183" max="7183" width="12.28515625" customWidth="1"/>
    <col min="7184" max="7185" width="11.140625" customWidth="1"/>
    <col min="7186" max="7186" width="12.42578125" customWidth="1"/>
    <col min="7187" max="7187" width="11.42578125" customWidth="1"/>
    <col min="7188" max="7188" width="13.5703125" customWidth="1"/>
    <col min="7427" max="7427" width="23.140625" customWidth="1"/>
    <col min="7428" max="7428" width="42.85546875" customWidth="1"/>
    <col min="7430" max="7430" width="11.28515625" customWidth="1"/>
    <col min="7431" max="7431" width="12.85546875" customWidth="1"/>
    <col min="7432" max="7432" width="12.140625" customWidth="1"/>
    <col min="7433" max="7433" width="11.7109375" customWidth="1"/>
    <col min="7434" max="7434" width="11.42578125" customWidth="1"/>
    <col min="7435" max="7435" width="12.7109375" customWidth="1"/>
    <col min="7436" max="7436" width="4.140625" customWidth="1"/>
    <col min="7437" max="7437" width="45.28515625" customWidth="1"/>
    <col min="7438" max="7438" width="14.85546875" customWidth="1"/>
    <col min="7439" max="7439" width="12.28515625" customWidth="1"/>
    <col min="7440" max="7441" width="11.140625" customWidth="1"/>
    <col min="7442" max="7442" width="12.42578125" customWidth="1"/>
    <col min="7443" max="7443" width="11.42578125" customWidth="1"/>
    <col min="7444" max="7444" width="13.5703125" customWidth="1"/>
    <col min="7683" max="7683" width="23.140625" customWidth="1"/>
    <col min="7684" max="7684" width="42.85546875" customWidth="1"/>
    <col min="7686" max="7686" width="11.28515625" customWidth="1"/>
    <col min="7687" max="7687" width="12.85546875" customWidth="1"/>
    <col min="7688" max="7688" width="12.140625" customWidth="1"/>
    <col min="7689" max="7689" width="11.7109375" customWidth="1"/>
    <col min="7690" max="7690" width="11.42578125" customWidth="1"/>
    <col min="7691" max="7691" width="12.7109375" customWidth="1"/>
    <col min="7692" max="7692" width="4.140625" customWidth="1"/>
    <col min="7693" max="7693" width="45.28515625" customWidth="1"/>
    <col min="7694" max="7694" width="14.85546875" customWidth="1"/>
    <col min="7695" max="7695" width="12.28515625" customWidth="1"/>
    <col min="7696" max="7697" width="11.140625" customWidth="1"/>
    <col min="7698" max="7698" width="12.42578125" customWidth="1"/>
    <col min="7699" max="7699" width="11.42578125" customWidth="1"/>
    <col min="7700" max="7700" width="13.5703125" customWidth="1"/>
    <col min="7939" max="7939" width="23.140625" customWidth="1"/>
    <col min="7940" max="7940" width="42.85546875" customWidth="1"/>
    <col min="7942" max="7942" width="11.28515625" customWidth="1"/>
    <col min="7943" max="7943" width="12.85546875" customWidth="1"/>
    <col min="7944" max="7944" width="12.140625" customWidth="1"/>
    <col min="7945" max="7945" width="11.7109375" customWidth="1"/>
    <col min="7946" max="7946" width="11.42578125" customWidth="1"/>
    <col min="7947" max="7947" width="12.7109375" customWidth="1"/>
    <col min="7948" max="7948" width="4.140625" customWidth="1"/>
    <col min="7949" max="7949" width="45.28515625" customWidth="1"/>
    <col min="7950" max="7950" width="14.85546875" customWidth="1"/>
    <col min="7951" max="7951" width="12.28515625" customWidth="1"/>
    <col min="7952" max="7953" width="11.140625" customWidth="1"/>
    <col min="7954" max="7954" width="12.42578125" customWidth="1"/>
    <col min="7955" max="7955" width="11.42578125" customWidth="1"/>
    <col min="7956" max="7956" width="13.5703125" customWidth="1"/>
    <col min="8195" max="8195" width="23.140625" customWidth="1"/>
    <col min="8196" max="8196" width="42.85546875" customWidth="1"/>
    <col min="8198" max="8198" width="11.28515625" customWidth="1"/>
    <col min="8199" max="8199" width="12.85546875" customWidth="1"/>
    <col min="8200" max="8200" width="12.140625" customWidth="1"/>
    <col min="8201" max="8201" width="11.7109375" customWidth="1"/>
    <col min="8202" max="8202" width="11.42578125" customWidth="1"/>
    <col min="8203" max="8203" width="12.7109375" customWidth="1"/>
    <col min="8204" max="8204" width="4.140625" customWidth="1"/>
    <col min="8205" max="8205" width="45.28515625" customWidth="1"/>
    <col min="8206" max="8206" width="14.85546875" customWidth="1"/>
    <col min="8207" max="8207" width="12.28515625" customWidth="1"/>
    <col min="8208" max="8209" width="11.140625" customWidth="1"/>
    <col min="8210" max="8210" width="12.42578125" customWidth="1"/>
    <col min="8211" max="8211" width="11.42578125" customWidth="1"/>
    <col min="8212" max="8212" width="13.5703125" customWidth="1"/>
    <col min="8451" max="8451" width="23.140625" customWidth="1"/>
    <col min="8452" max="8452" width="42.85546875" customWidth="1"/>
    <col min="8454" max="8454" width="11.28515625" customWidth="1"/>
    <col min="8455" max="8455" width="12.85546875" customWidth="1"/>
    <col min="8456" max="8456" width="12.140625" customWidth="1"/>
    <col min="8457" max="8457" width="11.7109375" customWidth="1"/>
    <col min="8458" max="8458" width="11.42578125" customWidth="1"/>
    <col min="8459" max="8459" width="12.7109375" customWidth="1"/>
    <col min="8460" max="8460" width="4.140625" customWidth="1"/>
    <col min="8461" max="8461" width="45.28515625" customWidth="1"/>
    <col min="8462" max="8462" width="14.85546875" customWidth="1"/>
    <col min="8463" max="8463" width="12.28515625" customWidth="1"/>
    <col min="8464" max="8465" width="11.140625" customWidth="1"/>
    <col min="8466" max="8466" width="12.42578125" customWidth="1"/>
    <col min="8467" max="8467" width="11.42578125" customWidth="1"/>
    <col min="8468" max="8468" width="13.5703125" customWidth="1"/>
    <col min="8707" max="8707" width="23.140625" customWidth="1"/>
    <col min="8708" max="8708" width="42.85546875" customWidth="1"/>
    <col min="8710" max="8710" width="11.28515625" customWidth="1"/>
    <col min="8711" max="8711" width="12.85546875" customWidth="1"/>
    <col min="8712" max="8712" width="12.140625" customWidth="1"/>
    <col min="8713" max="8713" width="11.7109375" customWidth="1"/>
    <col min="8714" max="8714" width="11.42578125" customWidth="1"/>
    <col min="8715" max="8715" width="12.7109375" customWidth="1"/>
    <col min="8716" max="8716" width="4.140625" customWidth="1"/>
    <col min="8717" max="8717" width="45.28515625" customWidth="1"/>
    <col min="8718" max="8718" width="14.85546875" customWidth="1"/>
    <col min="8719" max="8719" width="12.28515625" customWidth="1"/>
    <col min="8720" max="8721" width="11.140625" customWidth="1"/>
    <col min="8722" max="8722" width="12.42578125" customWidth="1"/>
    <col min="8723" max="8723" width="11.42578125" customWidth="1"/>
    <col min="8724" max="8724" width="13.5703125" customWidth="1"/>
    <col min="8963" max="8963" width="23.140625" customWidth="1"/>
    <col min="8964" max="8964" width="42.85546875" customWidth="1"/>
    <col min="8966" max="8966" width="11.28515625" customWidth="1"/>
    <col min="8967" max="8967" width="12.85546875" customWidth="1"/>
    <col min="8968" max="8968" width="12.140625" customWidth="1"/>
    <col min="8969" max="8969" width="11.7109375" customWidth="1"/>
    <col min="8970" max="8970" width="11.42578125" customWidth="1"/>
    <col min="8971" max="8971" width="12.7109375" customWidth="1"/>
    <col min="8972" max="8972" width="4.140625" customWidth="1"/>
    <col min="8973" max="8973" width="45.28515625" customWidth="1"/>
    <col min="8974" max="8974" width="14.85546875" customWidth="1"/>
    <col min="8975" max="8975" width="12.28515625" customWidth="1"/>
    <col min="8976" max="8977" width="11.140625" customWidth="1"/>
    <col min="8978" max="8978" width="12.42578125" customWidth="1"/>
    <col min="8979" max="8979" width="11.42578125" customWidth="1"/>
    <col min="8980" max="8980" width="13.5703125" customWidth="1"/>
    <col min="9219" max="9219" width="23.140625" customWidth="1"/>
    <col min="9220" max="9220" width="42.85546875" customWidth="1"/>
    <col min="9222" max="9222" width="11.28515625" customWidth="1"/>
    <col min="9223" max="9223" width="12.85546875" customWidth="1"/>
    <col min="9224" max="9224" width="12.140625" customWidth="1"/>
    <col min="9225" max="9225" width="11.7109375" customWidth="1"/>
    <col min="9226" max="9226" width="11.42578125" customWidth="1"/>
    <col min="9227" max="9227" width="12.7109375" customWidth="1"/>
    <col min="9228" max="9228" width="4.140625" customWidth="1"/>
    <col min="9229" max="9229" width="45.28515625" customWidth="1"/>
    <col min="9230" max="9230" width="14.85546875" customWidth="1"/>
    <col min="9231" max="9231" width="12.28515625" customWidth="1"/>
    <col min="9232" max="9233" width="11.140625" customWidth="1"/>
    <col min="9234" max="9234" width="12.42578125" customWidth="1"/>
    <col min="9235" max="9235" width="11.42578125" customWidth="1"/>
    <col min="9236" max="9236" width="13.5703125" customWidth="1"/>
    <col min="9475" max="9475" width="23.140625" customWidth="1"/>
    <col min="9476" max="9476" width="42.85546875" customWidth="1"/>
    <col min="9478" max="9478" width="11.28515625" customWidth="1"/>
    <col min="9479" max="9479" width="12.85546875" customWidth="1"/>
    <col min="9480" max="9480" width="12.140625" customWidth="1"/>
    <col min="9481" max="9481" width="11.7109375" customWidth="1"/>
    <col min="9482" max="9482" width="11.42578125" customWidth="1"/>
    <col min="9483" max="9483" width="12.7109375" customWidth="1"/>
    <col min="9484" max="9484" width="4.140625" customWidth="1"/>
    <col min="9485" max="9485" width="45.28515625" customWidth="1"/>
    <col min="9486" max="9486" width="14.85546875" customWidth="1"/>
    <col min="9487" max="9487" width="12.28515625" customWidth="1"/>
    <col min="9488" max="9489" width="11.140625" customWidth="1"/>
    <col min="9490" max="9490" width="12.42578125" customWidth="1"/>
    <col min="9491" max="9491" width="11.42578125" customWidth="1"/>
    <col min="9492" max="9492" width="13.5703125" customWidth="1"/>
    <col min="9731" max="9731" width="23.140625" customWidth="1"/>
    <col min="9732" max="9732" width="42.85546875" customWidth="1"/>
    <col min="9734" max="9734" width="11.28515625" customWidth="1"/>
    <col min="9735" max="9735" width="12.85546875" customWidth="1"/>
    <col min="9736" max="9736" width="12.140625" customWidth="1"/>
    <col min="9737" max="9737" width="11.7109375" customWidth="1"/>
    <col min="9738" max="9738" width="11.42578125" customWidth="1"/>
    <col min="9739" max="9739" width="12.7109375" customWidth="1"/>
    <col min="9740" max="9740" width="4.140625" customWidth="1"/>
    <col min="9741" max="9741" width="45.28515625" customWidth="1"/>
    <col min="9742" max="9742" width="14.85546875" customWidth="1"/>
    <col min="9743" max="9743" width="12.28515625" customWidth="1"/>
    <col min="9744" max="9745" width="11.140625" customWidth="1"/>
    <col min="9746" max="9746" width="12.42578125" customWidth="1"/>
    <col min="9747" max="9747" width="11.42578125" customWidth="1"/>
    <col min="9748" max="9748" width="13.5703125" customWidth="1"/>
    <col min="9987" max="9987" width="23.140625" customWidth="1"/>
    <col min="9988" max="9988" width="42.85546875" customWidth="1"/>
    <col min="9990" max="9990" width="11.28515625" customWidth="1"/>
    <col min="9991" max="9991" width="12.85546875" customWidth="1"/>
    <col min="9992" max="9992" width="12.140625" customWidth="1"/>
    <col min="9993" max="9993" width="11.7109375" customWidth="1"/>
    <col min="9994" max="9994" width="11.42578125" customWidth="1"/>
    <col min="9995" max="9995" width="12.7109375" customWidth="1"/>
    <col min="9996" max="9996" width="4.140625" customWidth="1"/>
    <col min="9997" max="9997" width="45.28515625" customWidth="1"/>
    <col min="9998" max="9998" width="14.85546875" customWidth="1"/>
    <col min="9999" max="9999" width="12.28515625" customWidth="1"/>
    <col min="10000" max="10001" width="11.140625" customWidth="1"/>
    <col min="10002" max="10002" width="12.42578125" customWidth="1"/>
    <col min="10003" max="10003" width="11.42578125" customWidth="1"/>
    <col min="10004" max="10004" width="13.5703125" customWidth="1"/>
    <col min="10243" max="10243" width="23.140625" customWidth="1"/>
    <col min="10244" max="10244" width="42.85546875" customWidth="1"/>
    <col min="10246" max="10246" width="11.28515625" customWidth="1"/>
    <col min="10247" max="10247" width="12.85546875" customWidth="1"/>
    <col min="10248" max="10248" width="12.140625" customWidth="1"/>
    <col min="10249" max="10249" width="11.7109375" customWidth="1"/>
    <col min="10250" max="10250" width="11.42578125" customWidth="1"/>
    <col min="10251" max="10251" width="12.7109375" customWidth="1"/>
    <col min="10252" max="10252" width="4.140625" customWidth="1"/>
    <col min="10253" max="10253" width="45.28515625" customWidth="1"/>
    <col min="10254" max="10254" width="14.85546875" customWidth="1"/>
    <col min="10255" max="10255" width="12.28515625" customWidth="1"/>
    <col min="10256" max="10257" width="11.140625" customWidth="1"/>
    <col min="10258" max="10258" width="12.42578125" customWidth="1"/>
    <col min="10259" max="10259" width="11.42578125" customWidth="1"/>
    <col min="10260" max="10260" width="13.5703125" customWidth="1"/>
    <col min="10499" max="10499" width="23.140625" customWidth="1"/>
    <col min="10500" max="10500" width="42.85546875" customWidth="1"/>
    <col min="10502" max="10502" width="11.28515625" customWidth="1"/>
    <col min="10503" max="10503" width="12.85546875" customWidth="1"/>
    <col min="10504" max="10504" width="12.140625" customWidth="1"/>
    <col min="10505" max="10505" width="11.7109375" customWidth="1"/>
    <col min="10506" max="10506" width="11.42578125" customWidth="1"/>
    <col min="10507" max="10507" width="12.7109375" customWidth="1"/>
    <col min="10508" max="10508" width="4.140625" customWidth="1"/>
    <col min="10509" max="10509" width="45.28515625" customWidth="1"/>
    <col min="10510" max="10510" width="14.85546875" customWidth="1"/>
    <col min="10511" max="10511" width="12.28515625" customWidth="1"/>
    <col min="10512" max="10513" width="11.140625" customWidth="1"/>
    <col min="10514" max="10514" width="12.42578125" customWidth="1"/>
    <col min="10515" max="10515" width="11.42578125" customWidth="1"/>
    <col min="10516" max="10516" width="13.5703125" customWidth="1"/>
    <col min="10755" max="10755" width="23.140625" customWidth="1"/>
    <col min="10756" max="10756" width="42.85546875" customWidth="1"/>
    <col min="10758" max="10758" width="11.28515625" customWidth="1"/>
    <col min="10759" max="10759" width="12.85546875" customWidth="1"/>
    <col min="10760" max="10760" width="12.140625" customWidth="1"/>
    <col min="10761" max="10761" width="11.7109375" customWidth="1"/>
    <col min="10762" max="10762" width="11.42578125" customWidth="1"/>
    <col min="10763" max="10763" width="12.7109375" customWidth="1"/>
    <col min="10764" max="10764" width="4.140625" customWidth="1"/>
    <col min="10765" max="10765" width="45.28515625" customWidth="1"/>
    <col min="10766" max="10766" width="14.85546875" customWidth="1"/>
    <col min="10767" max="10767" width="12.28515625" customWidth="1"/>
    <col min="10768" max="10769" width="11.140625" customWidth="1"/>
    <col min="10770" max="10770" width="12.42578125" customWidth="1"/>
    <col min="10771" max="10771" width="11.42578125" customWidth="1"/>
    <col min="10772" max="10772" width="13.5703125" customWidth="1"/>
    <col min="11011" max="11011" width="23.140625" customWidth="1"/>
    <col min="11012" max="11012" width="42.85546875" customWidth="1"/>
    <col min="11014" max="11014" width="11.28515625" customWidth="1"/>
    <col min="11015" max="11015" width="12.85546875" customWidth="1"/>
    <col min="11016" max="11016" width="12.140625" customWidth="1"/>
    <col min="11017" max="11017" width="11.7109375" customWidth="1"/>
    <col min="11018" max="11018" width="11.42578125" customWidth="1"/>
    <col min="11019" max="11019" width="12.7109375" customWidth="1"/>
    <col min="11020" max="11020" width="4.140625" customWidth="1"/>
    <col min="11021" max="11021" width="45.28515625" customWidth="1"/>
    <col min="11022" max="11022" width="14.85546875" customWidth="1"/>
    <col min="11023" max="11023" width="12.28515625" customWidth="1"/>
    <col min="11024" max="11025" width="11.140625" customWidth="1"/>
    <col min="11026" max="11026" width="12.42578125" customWidth="1"/>
    <col min="11027" max="11027" width="11.42578125" customWidth="1"/>
    <col min="11028" max="11028" width="13.5703125" customWidth="1"/>
    <col min="11267" max="11267" width="23.140625" customWidth="1"/>
    <col min="11268" max="11268" width="42.85546875" customWidth="1"/>
    <col min="11270" max="11270" width="11.28515625" customWidth="1"/>
    <col min="11271" max="11271" width="12.85546875" customWidth="1"/>
    <col min="11272" max="11272" width="12.140625" customWidth="1"/>
    <col min="11273" max="11273" width="11.7109375" customWidth="1"/>
    <col min="11274" max="11274" width="11.42578125" customWidth="1"/>
    <col min="11275" max="11275" width="12.7109375" customWidth="1"/>
    <col min="11276" max="11276" width="4.140625" customWidth="1"/>
    <col min="11277" max="11277" width="45.28515625" customWidth="1"/>
    <col min="11278" max="11278" width="14.85546875" customWidth="1"/>
    <col min="11279" max="11279" width="12.28515625" customWidth="1"/>
    <col min="11280" max="11281" width="11.140625" customWidth="1"/>
    <col min="11282" max="11282" width="12.42578125" customWidth="1"/>
    <col min="11283" max="11283" width="11.42578125" customWidth="1"/>
    <col min="11284" max="11284" width="13.5703125" customWidth="1"/>
    <col min="11523" max="11523" width="23.140625" customWidth="1"/>
    <col min="11524" max="11524" width="42.85546875" customWidth="1"/>
    <col min="11526" max="11526" width="11.28515625" customWidth="1"/>
    <col min="11527" max="11527" width="12.85546875" customWidth="1"/>
    <col min="11528" max="11528" width="12.140625" customWidth="1"/>
    <col min="11529" max="11529" width="11.7109375" customWidth="1"/>
    <col min="11530" max="11530" width="11.42578125" customWidth="1"/>
    <col min="11531" max="11531" width="12.7109375" customWidth="1"/>
    <col min="11532" max="11532" width="4.140625" customWidth="1"/>
    <col min="11533" max="11533" width="45.28515625" customWidth="1"/>
    <col min="11534" max="11534" width="14.85546875" customWidth="1"/>
    <col min="11535" max="11535" width="12.28515625" customWidth="1"/>
    <col min="11536" max="11537" width="11.140625" customWidth="1"/>
    <col min="11538" max="11538" width="12.42578125" customWidth="1"/>
    <col min="11539" max="11539" width="11.42578125" customWidth="1"/>
    <col min="11540" max="11540" width="13.5703125" customWidth="1"/>
    <col min="11779" max="11779" width="23.140625" customWidth="1"/>
    <col min="11780" max="11780" width="42.85546875" customWidth="1"/>
    <col min="11782" max="11782" width="11.28515625" customWidth="1"/>
    <col min="11783" max="11783" width="12.85546875" customWidth="1"/>
    <col min="11784" max="11784" width="12.140625" customWidth="1"/>
    <col min="11785" max="11785" width="11.7109375" customWidth="1"/>
    <col min="11786" max="11786" width="11.42578125" customWidth="1"/>
    <col min="11787" max="11787" width="12.7109375" customWidth="1"/>
    <col min="11788" max="11788" width="4.140625" customWidth="1"/>
    <col min="11789" max="11789" width="45.28515625" customWidth="1"/>
    <col min="11790" max="11790" width="14.85546875" customWidth="1"/>
    <col min="11791" max="11791" width="12.28515625" customWidth="1"/>
    <col min="11792" max="11793" width="11.140625" customWidth="1"/>
    <col min="11794" max="11794" width="12.42578125" customWidth="1"/>
    <col min="11795" max="11795" width="11.42578125" customWidth="1"/>
    <col min="11796" max="11796" width="13.5703125" customWidth="1"/>
    <col min="12035" max="12035" width="23.140625" customWidth="1"/>
    <col min="12036" max="12036" width="42.85546875" customWidth="1"/>
    <col min="12038" max="12038" width="11.28515625" customWidth="1"/>
    <col min="12039" max="12039" width="12.85546875" customWidth="1"/>
    <col min="12040" max="12040" width="12.140625" customWidth="1"/>
    <col min="12041" max="12041" width="11.7109375" customWidth="1"/>
    <col min="12042" max="12042" width="11.42578125" customWidth="1"/>
    <col min="12043" max="12043" width="12.7109375" customWidth="1"/>
    <col min="12044" max="12044" width="4.140625" customWidth="1"/>
    <col min="12045" max="12045" width="45.28515625" customWidth="1"/>
    <col min="12046" max="12046" width="14.85546875" customWidth="1"/>
    <col min="12047" max="12047" width="12.28515625" customWidth="1"/>
    <col min="12048" max="12049" width="11.140625" customWidth="1"/>
    <col min="12050" max="12050" width="12.42578125" customWidth="1"/>
    <col min="12051" max="12051" width="11.42578125" customWidth="1"/>
    <col min="12052" max="12052" width="13.5703125" customWidth="1"/>
    <col min="12291" max="12291" width="23.140625" customWidth="1"/>
    <col min="12292" max="12292" width="42.85546875" customWidth="1"/>
    <col min="12294" max="12294" width="11.28515625" customWidth="1"/>
    <col min="12295" max="12295" width="12.85546875" customWidth="1"/>
    <col min="12296" max="12296" width="12.140625" customWidth="1"/>
    <col min="12297" max="12297" width="11.7109375" customWidth="1"/>
    <col min="12298" max="12298" width="11.42578125" customWidth="1"/>
    <col min="12299" max="12299" width="12.7109375" customWidth="1"/>
    <col min="12300" max="12300" width="4.140625" customWidth="1"/>
    <col min="12301" max="12301" width="45.28515625" customWidth="1"/>
    <col min="12302" max="12302" width="14.85546875" customWidth="1"/>
    <col min="12303" max="12303" width="12.28515625" customWidth="1"/>
    <col min="12304" max="12305" width="11.140625" customWidth="1"/>
    <col min="12306" max="12306" width="12.42578125" customWidth="1"/>
    <col min="12307" max="12307" width="11.42578125" customWidth="1"/>
    <col min="12308" max="12308" width="13.5703125" customWidth="1"/>
    <col min="12547" max="12547" width="23.140625" customWidth="1"/>
    <col min="12548" max="12548" width="42.85546875" customWidth="1"/>
    <col min="12550" max="12550" width="11.28515625" customWidth="1"/>
    <col min="12551" max="12551" width="12.85546875" customWidth="1"/>
    <col min="12552" max="12552" width="12.140625" customWidth="1"/>
    <col min="12553" max="12553" width="11.7109375" customWidth="1"/>
    <col min="12554" max="12554" width="11.42578125" customWidth="1"/>
    <col min="12555" max="12555" width="12.7109375" customWidth="1"/>
    <col min="12556" max="12556" width="4.140625" customWidth="1"/>
    <col min="12557" max="12557" width="45.28515625" customWidth="1"/>
    <col min="12558" max="12558" width="14.85546875" customWidth="1"/>
    <col min="12559" max="12559" width="12.28515625" customWidth="1"/>
    <col min="12560" max="12561" width="11.140625" customWidth="1"/>
    <col min="12562" max="12562" width="12.42578125" customWidth="1"/>
    <col min="12563" max="12563" width="11.42578125" customWidth="1"/>
    <col min="12564" max="12564" width="13.5703125" customWidth="1"/>
    <col min="12803" max="12803" width="23.140625" customWidth="1"/>
    <col min="12804" max="12804" width="42.85546875" customWidth="1"/>
    <col min="12806" max="12806" width="11.28515625" customWidth="1"/>
    <col min="12807" max="12807" width="12.85546875" customWidth="1"/>
    <col min="12808" max="12808" width="12.140625" customWidth="1"/>
    <col min="12809" max="12809" width="11.7109375" customWidth="1"/>
    <col min="12810" max="12810" width="11.42578125" customWidth="1"/>
    <col min="12811" max="12811" width="12.7109375" customWidth="1"/>
    <col min="12812" max="12812" width="4.140625" customWidth="1"/>
    <col min="12813" max="12813" width="45.28515625" customWidth="1"/>
    <col min="12814" max="12814" width="14.85546875" customWidth="1"/>
    <col min="12815" max="12815" width="12.28515625" customWidth="1"/>
    <col min="12816" max="12817" width="11.140625" customWidth="1"/>
    <col min="12818" max="12818" width="12.42578125" customWidth="1"/>
    <col min="12819" max="12819" width="11.42578125" customWidth="1"/>
    <col min="12820" max="12820" width="13.5703125" customWidth="1"/>
    <col min="13059" max="13059" width="23.140625" customWidth="1"/>
    <col min="13060" max="13060" width="42.85546875" customWidth="1"/>
    <col min="13062" max="13062" width="11.28515625" customWidth="1"/>
    <col min="13063" max="13063" width="12.85546875" customWidth="1"/>
    <col min="13064" max="13064" width="12.140625" customWidth="1"/>
    <col min="13065" max="13065" width="11.7109375" customWidth="1"/>
    <col min="13066" max="13066" width="11.42578125" customWidth="1"/>
    <col min="13067" max="13067" width="12.7109375" customWidth="1"/>
    <col min="13068" max="13068" width="4.140625" customWidth="1"/>
    <col min="13069" max="13069" width="45.28515625" customWidth="1"/>
    <col min="13070" max="13070" width="14.85546875" customWidth="1"/>
    <col min="13071" max="13071" width="12.28515625" customWidth="1"/>
    <col min="13072" max="13073" width="11.140625" customWidth="1"/>
    <col min="13074" max="13074" width="12.42578125" customWidth="1"/>
    <col min="13075" max="13075" width="11.42578125" customWidth="1"/>
    <col min="13076" max="13076" width="13.5703125" customWidth="1"/>
    <col min="13315" max="13315" width="23.140625" customWidth="1"/>
    <col min="13316" max="13316" width="42.85546875" customWidth="1"/>
    <col min="13318" max="13318" width="11.28515625" customWidth="1"/>
    <col min="13319" max="13319" width="12.85546875" customWidth="1"/>
    <col min="13320" max="13320" width="12.140625" customWidth="1"/>
    <col min="13321" max="13321" width="11.7109375" customWidth="1"/>
    <col min="13322" max="13322" width="11.42578125" customWidth="1"/>
    <col min="13323" max="13323" width="12.7109375" customWidth="1"/>
    <col min="13324" max="13324" width="4.140625" customWidth="1"/>
    <col min="13325" max="13325" width="45.28515625" customWidth="1"/>
    <col min="13326" max="13326" width="14.85546875" customWidth="1"/>
    <col min="13327" max="13327" width="12.28515625" customWidth="1"/>
    <col min="13328" max="13329" width="11.140625" customWidth="1"/>
    <col min="13330" max="13330" width="12.42578125" customWidth="1"/>
    <col min="13331" max="13331" width="11.42578125" customWidth="1"/>
    <col min="13332" max="13332" width="13.5703125" customWidth="1"/>
    <col min="13571" max="13571" width="23.140625" customWidth="1"/>
    <col min="13572" max="13572" width="42.85546875" customWidth="1"/>
    <col min="13574" max="13574" width="11.28515625" customWidth="1"/>
    <col min="13575" max="13575" width="12.85546875" customWidth="1"/>
    <col min="13576" max="13576" width="12.140625" customWidth="1"/>
    <col min="13577" max="13577" width="11.7109375" customWidth="1"/>
    <col min="13578" max="13578" width="11.42578125" customWidth="1"/>
    <col min="13579" max="13579" width="12.7109375" customWidth="1"/>
    <col min="13580" max="13580" width="4.140625" customWidth="1"/>
    <col min="13581" max="13581" width="45.28515625" customWidth="1"/>
    <col min="13582" max="13582" width="14.85546875" customWidth="1"/>
    <col min="13583" max="13583" width="12.28515625" customWidth="1"/>
    <col min="13584" max="13585" width="11.140625" customWidth="1"/>
    <col min="13586" max="13586" width="12.42578125" customWidth="1"/>
    <col min="13587" max="13587" width="11.42578125" customWidth="1"/>
    <col min="13588" max="13588" width="13.5703125" customWidth="1"/>
    <col min="13827" max="13827" width="23.140625" customWidth="1"/>
    <col min="13828" max="13828" width="42.85546875" customWidth="1"/>
    <col min="13830" max="13830" width="11.28515625" customWidth="1"/>
    <col min="13831" max="13831" width="12.85546875" customWidth="1"/>
    <col min="13832" max="13832" width="12.140625" customWidth="1"/>
    <col min="13833" max="13833" width="11.7109375" customWidth="1"/>
    <col min="13834" max="13834" width="11.42578125" customWidth="1"/>
    <col min="13835" max="13835" width="12.7109375" customWidth="1"/>
    <col min="13836" max="13836" width="4.140625" customWidth="1"/>
    <col min="13837" max="13837" width="45.28515625" customWidth="1"/>
    <col min="13838" max="13838" width="14.85546875" customWidth="1"/>
    <col min="13839" max="13839" width="12.28515625" customWidth="1"/>
    <col min="13840" max="13841" width="11.140625" customWidth="1"/>
    <col min="13842" max="13842" width="12.42578125" customWidth="1"/>
    <col min="13843" max="13843" width="11.42578125" customWidth="1"/>
    <col min="13844" max="13844" width="13.5703125" customWidth="1"/>
    <col min="14083" max="14083" width="23.140625" customWidth="1"/>
    <col min="14084" max="14084" width="42.85546875" customWidth="1"/>
    <col min="14086" max="14086" width="11.28515625" customWidth="1"/>
    <col min="14087" max="14087" width="12.85546875" customWidth="1"/>
    <col min="14088" max="14088" width="12.140625" customWidth="1"/>
    <col min="14089" max="14089" width="11.7109375" customWidth="1"/>
    <col min="14090" max="14090" width="11.42578125" customWidth="1"/>
    <col min="14091" max="14091" width="12.7109375" customWidth="1"/>
    <col min="14092" max="14092" width="4.140625" customWidth="1"/>
    <col min="14093" max="14093" width="45.28515625" customWidth="1"/>
    <col min="14094" max="14094" width="14.85546875" customWidth="1"/>
    <col min="14095" max="14095" width="12.28515625" customWidth="1"/>
    <col min="14096" max="14097" width="11.140625" customWidth="1"/>
    <col min="14098" max="14098" width="12.42578125" customWidth="1"/>
    <col min="14099" max="14099" width="11.42578125" customWidth="1"/>
    <col min="14100" max="14100" width="13.5703125" customWidth="1"/>
    <col min="14339" max="14339" width="23.140625" customWidth="1"/>
    <col min="14340" max="14340" width="42.85546875" customWidth="1"/>
    <col min="14342" max="14342" width="11.28515625" customWidth="1"/>
    <col min="14343" max="14343" width="12.85546875" customWidth="1"/>
    <col min="14344" max="14344" width="12.140625" customWidth="1"/>
    <col min="14345" max="14345" width="11.7109375" customWidth="1"/>
    <col min="14346" max="14346" width="11.42578125" customWidth="1"/>
    <col min="14347" max="14347" width="12.7109375" customWidth="1"/>
    <col min="14348" max="14348" width="4.140625" customWidth="1"/>
    <col min="14349" max="14349" width="45.28515625" customWidth="1"/>
    <col min="14350" max="14350" width="14.85546875" customWidth="1"/>
    <col min="14351" max="14351" width="12.28515625" customWidth="1"/>
    <col min="14352" max="14353" width="11.140625" customWidth="1"/>
    <col min="14354" max="14354" width="12.42578125" customWidth="1"/>
    <col min="14355" max="14355" width="11.42578125" customWidth="1"/>
    <col min="14356" max="14356" width="13.5703125" customWidth="1"/>
    <col min="14595" max="14595" width="23.140625" customWidth="1"/>
    <col min="14596" max="14596" width="42.85546875" customWidth="1"/>
    <col min="14598" max="14598" width="11.28515625" customWidth="1"/>
    <col min="14599" max="14599" width="12.85546875" customWidth="1"/>
    <col min="14600" max="14600" width="12.140625" customWidth="1"/>
    <col min="14601" max="14601" width="11.7109375" customWidth="1"/>
    <col min="14602" max="14602" width="11.42578125" customWidth="1"/>
    <col min="14603" max="14603" width="12.7109375" customWidth="1"/>
    <col min="14604" max="14604" width="4.140625" customWidth="1"/>
    <col min="14605" max="14605" width="45.28515625" customWidth="1"/>
    <col min="14606" max="14606" width="14.85546875" customWidth="1"/>
    <col min="14607" max="14607" width="12.28515625" customWidth="1"/>
    <col min="14608" max="14609" width="11.140625" customWidth="1"/>
    <col min="14610" max="14610" width="12.42578125" customWidth="1"/>
    <col min="14611" max="14611" width="11.42578125" customWidth="1"/>
    <col min="14612" max="14612" width="13.5703125" customWidth="1"/>
    <col min="14851" max="14851" width="23.140625" customWidth="1"/>
    <col min="14852" max="14852" width="42.85546875" customWidth="1"/>
    <col min="14854" max="14854" width="11.28515625" customWidth="1"/>
    <col min="14855" max="14855" width="12.85546875" customWidth="1"/>
    <col min="14856" max="14856" width="12.140625" customWidth="1"/>
    <col min="14857" max="14857" width="11.7109375" customWidth="1"/>
    <col min="14858" max="14858" width="11.42578125" customWidth="1"/>
    <col min="14859" max="14859" width="12.7109375" customWidth="1"/>
    <col min="14860" max="14860" width="4.140625" customWidth="1"/>
    <col min="14861" max="14861" width="45.28515625" customWidth="1"/>
    <col min="14862" max="14862" width="14.85546875" customWidth="1"/>
    <col min="14863" max="14863" width="12.28515625" customWidth="1"/>
    <col min="14864" max="14865" width="11.140625" customWidth="1"/>
    <col min="14866" max="14866" width="12.42578125" customWidth="1"/>
    <col min="14867" max="14867" width="11.42578125" customWidth="1"/>
    <col min="14868" max="14868" width="13.5703125" customWidth="1"/>
    <col min="15107" max="15107" width="23.140625" customWidth="1"/>
    <col min="15108" max="15108" width="42.85546875" customWidth="1"/>
    <col min="15110" max="15110" width="11.28515625" customWidth="1"/>
    <col min="15111" max="15111" width="12.85546875" customWidth="1"/>
    <col min="15112" max="15112" width="12.140625" customWidth="1"/>
    <col min="15113" max="15113" width="11.7109375" customWidth="1"/>
    <col min="15114" max="15114" width="11.42578125" customWidth="1"/>
    <col min="15115" max="15115" width="12.7109375" customWidth="1"/>
    <col min="15116" max="15116" width="4.140625" customWidth="1"/>
    <col min="15117" max="15117" width="45.28515625" customWidth="1"/>
    <col min="15118" max="15118" width="14.85546875" customWidth="1"/>
    <col min="15119" max="15119" width="12.28515625" customWidth="1"/>
    <col min="15120" max="15121" width="11.140625" customWidth="1"/>
    <col min="15122" max="15122" width="12.42578125" customWidth="1"/>
    <col min="15123" max="15123" width="11.42578125" customWidth="1"/>
    <col min="15124" max="15124" width="13.5703125" customWidth="1"/>
    <col min="15363" max="15363" width="23.140625" customWidth="1"/>
    <col min="15364" max="15364" width="42.85546875" customWidth="1"/>
    <col min="15366" max="15366" width="11.28515625" customWidth="1"/>
    <col min="15367" max="15367" width="12.85546875" customWidth="1"/>
    <col min="15368" max="15368" width="12.140625" customWidth="1"/>
    <col min="15369" max="15369" width="11.7109375" customWidth="1"/>
    <col min="15370" max="15370" width="11.42578125" customWidth="1"/>
    <col min="15371" max="15371" width="12.7109375" customWidth="1"/>
    <col min="15372" max="15372" width="4.140625" customWidth="1"/>
    <col min="15373" max="15373" width="45.28515625" customWidth="1"/>
    <col min="15374" max="15374" width="14.85546875" customWidth="1"/>
    <col min="15375" max="15375" width="12.28515625" customWidth="1"/>
    <col min="15376" max="15377" width="11.140625" customWidth="1"/>
    <col min="15378" max="15378" width="12.42578125" customWidth="1"/>
    <col min="15379" max="15379" width="11.42578125" customWidth="1"/>
    <col min="15380" max="15380" width="13.5703125" customWidth="1"/>
    <col min="15619" max="15619" width="23.140625" customWidth="1"/>
    <col min="15620" max="15620" width="42.85546875" customWidth="1"/>
    <col min="15622" max="15622" width="11.28515625" customWidth="1"/>
    <col min="15623" max="15623" width="12.85546875" customWidth="1"/>
    <col min="15624" max="15624" width="12.140625" customWidth="1"/>
    <col min="15625" max="15625" width="11.7109375" customWidth="1"/>
    <col min="15626" max="15626" width="11.42578125" customWidth="1"/>
    <col min="15627" max="15627" width="12.7109375" customWidth="1"/>
    <col min="15628" max="15628" width="4.140625" customWidth="1"/>
    <col min="15629" max="15629" width="45.28515625" customWidth="1"/>
    <col min="15630" max="15630" width="14.85546875" customWidth="1"/>
    <col min="15631" max="15631" width="12.28515625" customWidth="1"/>
    <col min="15632" max="15633" width="11.140625" customWidth="1"/>
    <col min="15634" max="15634" width="12.42578125" customWidth="1"/>
    <col min="15635" max="15635" width="11.42578125" customWidth="1"/>
    <col min="15636" max="15636" width="13.5703125" customWidth="1"/>
    <col min="15875" max="15875" width="23.140625" customWidth="1"/>
    <col min="15876" max="15876" width="42.85546875" customWidth="1"/>
    <col min="15878" max="15878" width="11.28515625" customWidth="1"/>
    <col min="15879" max="15879" width="12.85546875" customWidth="1"/>
    <col min="15880" max="15880" width="12.140625" customWidth="1"/>
    <col min="15881" max="15881" width="11.7109375" customWidth="1"/>
    <col min="15882" max="15882" width="11.42578125" customWidth="1"/>
    <col min="15883" max="15883" width="12.7109375" customWidth="1"/>
    <col min="15884" max="15884" width="4.140625" customWidth="1"/>
    <col min="15885" max="15885" width="45.28515625" customWidth="1"/>
    <col min="15886" max="15886" width="14.85546875" customWidth="1"/>
    <col min="15887" max="15887" width="12.28515625" customWidth="1"/>
    <col min="15888" max="15889" width="11.140625" customWidth="1"/>
    <col min="15890" max="15890" width="12.42578125" customWidth="1"/>
    <col min="15891" max="15891" width="11.42578125" customWidth="1"/>
    <col min="15892" max="15892" width="13.5703125" customWidth="1"/>
    <col min="16131" max="16131" width="23.140625" customWidth="1"/>
    <col min="16132" max="16132" width="42.85546875" customWidth="1"/>
    <col min="16134" max="16134" width="11.28515625" customWidth="1"/>
    <col min="16135" max="16135" width="12.85546875" customWidth="1"/>
    <col min="16136" max="16136" width="12.140625" customWidth="1"/>
    <col min="16137" max="16137" width="11.7109375" customWidth="1"/>
    <col min="16138" max="16138" width="11.42578125" customWidth="1"/>
    <col min="16139" max="16139" width="12.7109375" customWidth="1"/>
    <col min="16140" max="16140" width="4.140625" customWidth="1"/>
    <col min="16141" max="16141" width="45.28515625" customWidth="1"/>
    <col min="16142" max="16142" width="14.85546875" customWidth="1"/>
    <col min="16143" max="16143" width="12.28515625" customWidth="1"/>
    <col min="16144" max="16145" width="11.140625" customWidth="1"/>
    <col min="16146" max="16146" width="12.42578125" customWidth="1"/>
    <col min="16147" max="16147" width="11.42578125" customWidth="1"/>
    <col min="16148" max="16148" width="13.5703125" customWidth="1"/>
  </cols>
  <sheetData>
    <row r="1" spans="1:34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2"/>
      <c r="T1" s="2"/>
      <c r="U1" s="5"/>
      <c r="V1" s="3"/>
      <c r="W1" s="3"/>
      <c r="X1" s="6"/>
      <c r="Y1" s="6"/>
    </row>
    <row r="2" spans="1:34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4"/>
      <c r="K2" s="2" t="s">
        <v>2</v>
      </c>
      <c r="L2" s="2"/>
      <c r="M2" s="2"/>
      <c r="N2" s="2"/>
      <c r="O2" s="2"/>
      <c r="P2" s="2"/>
      <c r="Q2" s="2"/>
      <c r="R2" s="2"/>
      <c r="S2" s="2"/>
      <c r="T2" s="2"/>
      <c r="U2" s="5"/>
      <c r="V2" s="3"/>
      <c r="W2" s="3"/>
      <c r="X2" s="6"/>
      <c r="Y2" s="6"/>
    </row>
    <row r="3" spans="1:34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4"/>
      <c r="J3" s="2" t="s">
        <v>122</v>
      </c>
      <c r="K3" s="2"/>
      <c r="L3" s="2"/>
      <c r="M3" s="2"/>
      <c r="N3" s="2"/>
      <c r="O3" s="2"/>
      <c r="P3" s="2"/>
      <c r="Q3" s="3"/>
      <c r="R3" s="2"/>
      <c r="S3" s="2"/>
      <c r="T3" s="2"/>
      <c r="U3" s="5"/>
      <c r="V3" s="3"/>
      <c r="W3" s="3"/>
      <c r="X3" s="6"/>
      <c r="Y3" s="6"/>
    </row>
    <row r="4" spans="1:34" ht="18.75" x14ac:dyDescent="0.3">
      <c r="A4" s="2" t="s">
        <v>122</v>
      </c>
      <c r="B4" s="2"/>
      <c r="C4" s="2"/>
      <c r="D4" s="2"/>
      <c r="E4" s="2"/>
      <c r="F4" s="2"/>
      <c r="G4" s="3"/>
      <c r="H4" s="3"/>
      <c r="I4" s="4"/>
      <c r="J4" s="2" t="s">
        <v>189</v>
      </c>
      <c r="K4" s="2"/>
      <c r="L4" s="2"/>
      <c r="M4" s="2"/>
      <c r="N4" s="2"/>
      <c r="O4" s="2"/>
      <c r="P4" s="2"/>
      <c r="Q4" s="3"/>
      <c r="R4" s="2"/>
      <c r="S4" s="2"/>
      <c r="T4" s="2"/>
      <c r="U4" s="5"/>
      <c r="V4" s="3"/>
      <c r="W4" s="3"/>
      <c r="X4" s="6"/>
      <c r="Y4" s="6"/>
    </row>
    <row r="5" spans="1:34" ht="18.75" x14ac:dyDescent="0.3">
      <c r="A5" s="2" t="s">
        <v>188</v>
      </c>
      <c r="B5" s="2"/>
      <c r="C5" s="2"/>
      <c r="D5" s="2"/>
      <c r="E5" s="2"/>
      <c r="F5" s="2"/>
      <c r="G5" s="3"/>
      <c r="H5" s="3"/>
      <c r="I5" s="4"/>
      <c r="J5" s="2" t="s">
        <v>123</v>
      </c>
      <c r="K5" s="2"/>
      <c r="L5" s="2"/>
      <c r="M5" s="2"/>
      <c r="N5" s="2"/>
      <c r="O5" s="2"/>
      <c r="P5" s="2"/>
      <c r="Q5" s="3"/>
      <c r="R5" s="2"/>
      <c r="S5" s="2"/>
      <c r="T5" s="2"/>
      <c r="U5" s="5"/>
      <c r="V5" s="3"/>
      <c r="W5" s="3"/>
      <c r="X5" s="6"/>
      <c r="Y5" s="6"/>
      <c r="AA5" s="182"/>
      <c r="AC5" s="213"/>
    </row>
    <row r="6" spans="1:34" ht="18.75" x14ac:dyDescent="0.3">
      <c r="A6" s="2" t="s">
        <v>123</v>
      </c>
      <c r="B6" s="2"/>
      <c r="C6" s="2"/>
      <c r="D6" s="2"/>
      <c r="E6" s="2"/>
      <c r="F6" s="2"/>
      <c r="G6" s="3"/>
      <c r="H6" s="3"/>
      <c r="I6" s="4"/>
      <c r="J6" s="5"/>
      <c r="K6" s="5" t="s">
        <v>3</v>
      </c>
      <c r="L6" s="5"/>
      <c r="M6" s="5"/>
      <c r="N6" s="5"/>
      <c r="O6" s="5"/>
      <c r="P6" s="5"/>
      <c r="Q6" s="3"/>
      <c r="R6" s="5"/>
      <c r="S6" s="5"/>
      <c r="T6" s="5"/>
      <c r="U6" s="5"/>
      <c r="V6" s="3"/>
      <c r="W6" s="3"/>
      <c r="X6" s="6"/>
      <c r="Y6" s="6"/>
      <c r="AA6" s="183"/>
      <c r="AE6" s="107"/>
    </row>
    <row r="7" spans="1:34" ht="15.75" x14ac:dyDescent="0.25">
      <c r="A7" s="5"/>
      <c r="B7" s="5" t="s">
        <v>3</v>
      </c>
      <c r="C7" s="5"/>
      <c r="D7" s="5"/>
      <c r="E7" s="5"/>
      <c r="F7" s="5"/>
      <c r="G7" s="3"/>
      <c r="H7" s="3"/>
      <c r="I7" s="6"/>
      <c r="K7" s="3" t="s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6"/>
      <c r="Y7" s="6"/>
    </row>
    <row r="8" spans="1:34" ht="16.5" thickBot="1" x14ac:dyDescent="0.3">
      <c r="A8" s="5" t="s">
        <v>3</v>
      </c>
      <c r="B8" s="5"/>
      <c r="C8" s="5"/>
      <c r="D8" s="5"/>
      <c r="E8" s="5"/>
      <c r="F8" s="5"/>
      <c r="G8" s="3"/>
      <c r="H8" s="3"/>
      <c r="I8" s="4"/>
      <c r="K8" s="6"/>
      <c r="L8" s="6"/>
      <c r="M8" s="2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34" ht="16.5" thickBot="1" x14ac:dyDescent="0.3">
      <c r="A9" s="7" t="s">
        <v>5</v>
      </c>
      <c r="B9" s="8"/>
      <c r="C9" s="9"/>
      <c r="D9" s="9"/>
      <c r="E9" s="9"/>
      <c r="F9" s="9"/>
      <c r="G9" s="9"/>
      <c r="H9" s="10"/>
      <c r="I9" s="4"/>
      <c r="J9" s="201"/>
      <c r="K9" s="93"/>
      <c r="L9" s="94" t="s">
        <v>7</v>
      </c>
      <c r="M9" s="95" t="s">
        <v>168</v>
      </c>
      <c r="N9" s="95" t="s">
        <v>184</v>
      </c>
      <c r="O9" s="95" t="s">
        <v>114</v>
      </c>
      <c r="P9" s="95" t="s">
        <v>114</v>
      </c>
      <c r="Q9" s="95" t="s">
        <v>115</v>
      </c>
      <c r="R9" s="95" t="s">
        <v>116</v>
      </c>
      <c r="S9" s="94" t="s">
        <v>117</v>
      </c>
      <c r="T9" s="95" t="s">
        <v>8</v>
      </c>
      <c r="U9" s="96"/>
      <c r="V9" s="97" t="s">
        <v>9</v>
      </c>
      <c r="W9" s="97"/>
      <c r="X9" s="97" t="s">
        <v>3</v>
      </c>
      <c r="Y9" s="98" t="s">
        <v>3</v>
      </c>
      <c r="Z9" s="121"/>
    </row>
    <row r="10" spans="1:34" ht="15.75" x14ac:dyDescent="0.25">
      <c r="A10" s="11" t="s">
        <v>6</v>
      </c>
      <c r="B10" s="12">
        <f>B12</f>
        <v>15841.2</v>
      </c>
      <c r="C10" s="13"/>
      <c r="D10" s="13"/>
      <c r="E10" s="13"/>
      <c r="F10" s="13"/>
      <c r="G10" s="13"/>
      <c r="H10" s="14"/>
      <c r="I10" s="4"/>
      <c r="J10" s="202"/>
      <c r="K10" s="99"/>
      <c r="L10" s="100" t="s">
        <v>12</v>
      </c>
      <c r="M10" s="100" t="s">
        <v>169</v>
      </c>
      <c r="N10" s="100" t="s">
        <v>185</v>
      </c>
      <c r="O10" s="100" t="s">
        <v>118</v>
      </c>
      <c r="P10" s="100" t="s">
        <v>118</v>
      </c>
      <c r="Q10" s="100" t="s">
        <v>119</v>
      </c>
      <c r="R10" s="100" t="s">
        <v>118</v>
      </c>
      <c r="S10" s="100" t="s">
        <v>118</v>
      </c>
      <c r="T10" s="100" t="s">
        <v>13</v>
      </c>
      <c r="U10" s="100" t="s">
        <v>14</v>
      </c>
      <c r="V10" s="100" t="s">
        <v>15</v>
      </c>
      <c r="W10" s="100" t="s">
        <v>16</v>
      </c>
      <c r="X10" s="100" t="s">
        <v>17</v>
      </c>
      <c r="Y10" s="100" t="s">
        <v>18</v>
      </c>
      <c r="Z10" s="128"/>
      <c r="AA10" s="107"/>
      <c r="AE10" s="107"/>
      <c r="AF10" s="107"/>
      <c r="AH10" s="120"/>
    </row>
    <row r="11" spans="1:34" ht="16.5" thickBot="1" x14ac:dyDescent="0.3">
      <c r="A11" s="15" t="s">
        <v>10</v>
      </c>
      <c r="B11" s="16" t="s">
        <v>11</v>
      </c>
      <c r="C11" s="17"/>
      <c r="D11" s="17"/>
      <c r="E11" s="17"/>
      <c r="F11" s="17"/>
      <c r="G11" s="17"/>
      <c r="H11" s="18"/>
      <c r="I11" s="4"/>
      <c r="J11" s="202"/>
      <c r="K11" s="99"/>
      <c r="L11" s="101" t="s">
        <v>3</v>
      </c>
      <c r="M11" s="101" t="s">
        <v>203</v>
      </c>
      <c r="N11" s="101"/>
      <c r="O11" s="101" t="s">
        <v>120</v>
      </c>
      <c r="P11" s="101" t="s">
        <v>160</v>
      </c>
      <c r="Q11" s="101" t="s">
        <v>118</v>
      </c>
      <c r="R11" s="101"/>
      <c r="S11" s="101"/>
      <c r="T11" s="101" t="s">
        <v>20</v>
      </c>
      <c r="U11" s="101"/>
      <c r="V11" s="101"/>
      <c r="W11" s="101"/>
      <c r="X11" s="101"/>
      <c r="Y11" s="101"/>
      <c r="AA11" s="226"/>
      <c r="AF11" s="107"/>
      <c r="AG11" s="107"/>
    </row>
    <row r="12" spans="1:34" ht="16.5" thickBot="1" x14ac:dyDescent="0.3">
      <c r="A12" s="19" t="s">
        <v>19</v>
      </c>
      <c r="B12" s="12">
        <v>15841.2</v>
      </c>
      <c r="C12" s="13"/>
      <c r="D12" s="13"/>
      <c r="E12" s="13"/>
      <c r="F12" s="13"/>
      <c r="G12" s="13"/>
      <c r="H12" s="14"/>
      <c r="I12" s="4"/>
      <c r="J12" s="203"/>
      <c r="K12" s="102"/>
      <c r="L12" s="101" t="s">
        <v>22</v>
      </c>
      <c r="M12" s="101" t="s">
        <v>22</v>
      </c>
      <c r="N12" s="101" t="s">
        <v>22</v>
      </c>
      <c r="O12" s="101" t="s">
        <v>22</v>
      </c>
      <c r="P12" s="101" t="s">
        <v>22</v>
      </c>
      <c r="Q12" s="101" t="s">
        <v>22</v>
      </c>
      <c r="R12" s="101" t="s">
        <v>22</v>
      </c>
      <c r="S12" s="101" t="s">
        <v>22</v>
      </c>
      <c r="T12" s="101" t="s">
        <v>23</v>
      </c>
      <c r="U12" s="101" t="s">
        <v>22</v>
      </c>
      <c r="V12" s="101" t="s">
        <v>22</v>
      </c>
      <c r="W12" s="101" t="s">
        <v>22</v>
      </c>
      <c r="X12" s="101" t="s">
        <v>22</v>
      </c>
      <c r="Y12" s="101" t="s">
        <v>22</v>
      </c>
      <c r="AA12" s="227"/>
      <c r="AF12" s="107"/>
      <c r="AG12" s="107"/>
    </row>
    <row r="13" spans="1:34" ht="16.5" thickBot="1" x14ac:dyDescent="0.3">
      <c r="A13" s="20" t="s">
        <v>21</v>
      </c>
      <c r="B13" s="21">
        <v>0</v>
      </c>
      <c r="C13" s="22"/>
      <c r="D13" s="22"/>
      <c r="E13" s="22"/>
      <c r="F13" s="22"/>
      <c r="G13" s="22"/>
      <c r="H13" s="23"/>
      <c r="I13" s="4"/>
      <c r="J13" s="103" t="s">
        <v>27</v>
      </c>
      <c r="K13" s="104" t="s">
        <v>190</v>
      </c>
      <c r="L13" s="105">
        <v>-137513.53</v>
      </c>
      <c r="M13" s="105">
        <v>15244.84</v>
      </c>
      <c r="N13" s="136">
        <v>300394.78999999998</v>
      </c>
      <c r="O13" s="105"/>
      <c r="P13" s="136"/>
      <c r="Q13" s="105"/>
      <c r="R13" s="105"/>
      <c r="S13" s="105"/>
      <c r="T13" s="105"/>
      <c r="U13" s="137"/>
      <c r="V13" s="106"/>
      <c r="W13" s="106"/>
      <c r="X13" s="106"/>
      <c r="Y13" s="29"/>
      <c r="AE13" s="107"/>
      <c r="AF13" s="107"/>
      <c r="AG13" s="107"/>
    </row>
    <row r="14" spans="1:34" ht="15.75" x14ac:dyDescent="0.25">
      <c r="A14" s="24"/>
      <c r="B14" s="24"/>
      <c r="C14" s="79" t="s">
        <v>24</v>
      </c>
      <c r="D14" s="80"/>
      <c r="E14" s="156" t="s">
        <v>25</v>
      </c>
      <c r="F14" s="159"/>
      <c r="G14" s="79" t="s">
        <v>26</v>
      </c>
      <c r="H14" s="80"/>
      <c r="I14" s="28"/>
      <c r="J14" s="108" t="s">
        <v>3</v>
      </c>
      <c r="K14" s="109" t="s">
        <v>3</v>
      </c>
      <c r="L14" s="112"/>
      <c r="M14" s="112"/>
      <c r="N14" s="138"/>
      <c r="O14" s="112"/>
      <c r="P14" s="138"/>
      <c r="Q14" s="112"/>
      <c r="R14" s="112"/>
      <c r="S14" s="112"/>
      <c r="T14" s="112"/>
      <c r="U14" s="138"/>
      <c r="V14" s="112"/>
      <c r="W14" s="112"/>
      <c r="X14" s="112"/>
      <c r="Y14" s="128"/>
      <c r="AC14" s="132"/>
      <c r="AE14" s="107"/>
      <c r="AF14" s="107"/>
      <c r="AG14" s="181"/>
      <c r="AH14" s="180"/>
    </row>
    <row r="15" spans="1:34" ht="15.75" x14ac:dyDescent="0.25">
      <c r="A15" s="24" t="s">
        <v>28</v>
      </c>
      <c r="B15" s="149" t="s">
        <v>29</v>
      </c>
      <c r="C15" s="30" t="s">
        <v>30</v>
      </c>
      <c r="D15" s="31" t="s">
        <v>31</v>
      </c>
      <c r="E15" s="32" t="s">
        <v>30</v>
      </c>
      <c r="F15" s="141" t="s">
        <v>31</v>
      </c>
      <c r="G15" s="30" t="s">
        <v>30</v>
      </c>
      <c r="H15" s="31" t="s">
        <v>31</v>
      </c>
      <c r="I15" s="28"/>
      <c r="J15" s="108">
        <v>1</v>
      </c>
      <c r="K15" s="109" t="s">
        <v>191</v>
      </c>
      <c r="L15" s="112">
        <v>975400.51</v>
      </c>
      <c r="M15" s="112">
        <v>-1799.31</v>
      </c>
      <c r="N15" s="112">
        <v>19527.740000000002</v>
      </c>
      <c r="O15" s="112">
        <v>12202.26</v>
      </c>
      <c r="P15" s="112">
        <v>0</v>
      </c>
      <c r="Q15" s="112">
        <v>596.78</v>
      </c>
      <c r="R15" s="112">
        <v>8972.56</v>
      </c>
      <c r="S15" s="112">
        <v>81651.59</v>
      </c>
      <c r="T15" s="138">
        <f>U15+V15+W15+X15+Y15</f>
        <v>-102981.08</v>
      </c>
      <c r="U15" s="138">
        <v>0</v>
      </c>
      <c r="V15" s="138">
        <v>-0.01</v>
      </c>
      <c r="W15" s="138">
        <v>0</v>
      </c>
      <c r="X15" s="138">
        <v>-39.299999999999997</v>
      </c>
      <c r="Y15" s="194">
        <v>-102941.77</v>
      </c>
      <c r="Z15" s="128"/>
      <c r="AG15" s="180"/>
      <c r="AH15" s="180"/>
    </row>
    <row r="16" spans="1:34" ht="15.75" x14ac:dyDescent="0.25">
      <c r="A16" s="24" t="s">
        <v>32</v>
      </c>
      <c r="B16" s="24"/>
      <c r="C16" s="30" t="s">
        <v>33</v>
      </c>
      <c r="D16" s="31" t="s">
        <v>34</v>
      </c>
      <c r="E16" s="32" t="s">
        <v>33</v>
      </c>
      <c r="F16" s="141" t="s">
        <v>35</v>
      </c>
      <c r="G16" s="30" t="s">
        <v>33</v>
      </c>
      <c r="H16" s="31" t="s">
        <v>35</v>
      </c>
      <c r="I16" s="33"/>
      <c r="J16" s="108"/>
      <c r="K16" s="109"/>
      <c r="L16" s="112"/>
      <c r="M16" s="112"/>
      <c r="N16" s="112"/>
      <c r="O16" s="112"/>
      <c r="P16" s="138"/>
      <c r="Q16" s="112"/>
      <c r="R16" s="112"/>
      <c r="S16" s="112"/>
      <c r="T16" s="112"/>
      <c r="U16" s="138"/>
      <c r="V16" s="112"/>
      <c r="W16" s="112"/>
      <c r="X16" s="112"/>
      <c r="Y16" s="178"/>
      <c r="Z16" s="128"/>
      <c r="AG16" s="180"/>
      <c r="AH16" s="180"/>
    </row>
    <row r="17" spans="1:37" ht="15.75" x14ac:dyDescent="0.25">
      <c r="A17" s="24"/>
      <c r="B17" s="24"/>
      <c r="C17" s="11"/>
      <c r="D17" s="31" t="s">
        <v>36</v>
      </c>
      <c r="E17" s="34"/>
      <c r="F17" s="141" t="s">
        <v>36</v>
      </c>
      <c r="G17" s="11"/>
      <c r="H17" s="31" t="s">
        <v>36</v>
      </c>
      <c r="I17" s="33"/>
      <c r="J17" s="108">
        <v>2</v>
      </c>
      <c r="K17" s="109" t="s">
        <v>192</v>
      </c>
      <c r="L17" s="112">
        <v>6488878.1900000004</v>
      </c>
      <c r="M17" s="112">
        <v>0</v>
      </c>
      <c r="N17" s="112">
        <v>190094.4</v>
      </c>
      <c r="O17" s="112">
        <v>109195.35</v>
      </c>
      <c r="P17" s="112">
        <v>0</v>
      </c>
      <c r="Q17" s="112">
        <v>14165.89</v>
      </c>
      <c r="R17" s="112">
        <v>17496.830000000002</v>
      </c>
      <c r="S17" s="112">
        <v>812520.73</v>
      </c>
      <c r="T17" s="138">
        <f>U17+V17+W17+X17+Y17</f>
        <v>0</v>
      </c>
      <c r="U17" s="138">
        <v>0</v>
      </c>
      <c r="V17" s="138">
        <v>0</v>
      </c>
      <c r="W17" s="138">
        <v>0</v>
      </c>
      <c r="X17" s="138">
        <v>0</v>
      </c>
      <c r="Y17" s="194">
        <v>0</v>
      </c>
      <c r="Z17" s="128"/>
      <c r="AE17" s="129"/>
    </row>
    <row r="18" spans="1:37" ht="15.75" x14ac:dyDescent="0.25">
      <c r="A18" s="26"/>
      <c r="B18" s="26"/>
      <c r="C18" s="35" t="s">
        <v>23</v>
      </c>
      <c r="D18" s="27" t="s">
        <v>22</v>
      </c>
      <c r="E18" s="36" t="s">
        <v>23</v>
      </c>
      <c r="F18" s="25" t="s">
        <v>22</v>
      </c>
      <c r="G18" s="35" t="s">
        <v>23</v>
      </c>
      <c r="H18" s="27" t="s">
        <v>22</v>
      </c>
      <c r="I18" s="33"/>
      <c r="J18" s="108"/>
      <c r="K18" s="109"/>
      <c r="L18" s="111"/>
      <c r="M18" s="112"/>
      <c r="N18" s="112"/>
      <c r="O18" s="112"/>
      <c r="P18" s="138"/>
      <c r="Q18" s="112"/>
      <c r="R18" s="112"/>
      <c r="S18" s="138"/>
      <c r="T18" s="112"/>
      <c r="U18" s="138"/>
      <c r="V18" s="112"/>
      <c r="W18" s="112"/>
      <c r="X18" s="112"/>
      <c r="Y18" s="178"/>
      <c r="Z18" s="128"/>
      <c r="AE18" s="107"/>
    </row>
    <row r="19" spans="1:37" ht="16.5" customHeight="1" x14ac:dyDescent="0.25">
      <c r="A19" s="37" t="s">
        <v>37</v>
      </c>
      <c r="B19" s="149" t="s">
        <v>38</v>
      </c>
      <c r="C19" s="38">
        <f>D19*15841.2*12</f>
        <v>614004.91200000001</v>
      </c>
      <c r="D19" s="39">
        <v>3.23</v>
      </c>
      <c r="E19" s="38">
        <f>F19*15841.2*12</f>
        <v>614004.91200000001</v>
      </c>
      <c r="F19" s="160">
        <v>3.23</v>
      </c>
      <c r="G19" s="38">
        <f>C19-E19</f>
        <v>0</v>
      </c>
      <c r="H19" s="39">
        <f>D19-F19</f>
        <v>0</v>
      </c>
      <c r="I19" s="41"/>
      <c r="J19" s="108">
        <v>3</v>
      </c>
      <c r="K19" s="109" t="s">
        <v>193</v>
      </c>
      <c r="L19" s="112">
        <v>6654759.7999999998</v>
      </c>
      <c r="M19" s="112">
        <v>1984.48</v>
      </c>
      <c r="N19" s="112">
        <v>189347.31</v>
      </c>
      <c r="O19" s="112">
        <v>110558.47</v>
      </c>
      <c r="P19" s="112">
        <v>0</v>
      </c>
      <c r="Q19" s="112">
        <v>15669</v>
      </c>
      <c r="R19" s="112">
        <v>27190.77</v>
      </c>
      <c r="S19" s="112">
        <v>806162.24</v>
      </c>
      <c r="T19" s="138">
        <f>U19+V19+W19+X19+Y19</f>
        <v>0</v>
      </c>
      <c r="U19" s="138">
        <v>0</v>
      </c>
      <c r="V19" s="138">
        <v>0</v>
      </c>
      <c r="W19" s="138">
        <v>0</v>
      </c>
      <c r="X19" s="138">
        <v>0</v>
      </c>
      <c r="Y19" s="194">
        <v>0</v>
      </c>
      <c r="Z19" s="128"/>
      <c r="AE19" s="107"/>
    </row>
    <row r="20" spans="1:37" ht="16.5" customHeight="1" x14ac:dyDescent="0.25">
      <c r="A20" s="37" t="s">
        <v>39</v>
      </c>
      <c r="B20" s="149" t="s">
        <v>40</v>
      </c>
      <c r="C20" s="30"/>
      <c r="D20" s="31"/>
      <c r="E20" s="32"/>
      <c r="F20" s="141"/>
      <c r="G20" s="30"/>
      <c r="H20" s="31"/>
      <c r="I20" s="33"/>
      <c r="J20" s="108"/>
      <c r="K20" s="109"/>
      <c r="L20" s="112"/>
      <c r="M20" s="112"/>
      <c r="N20" s="112"/>
      <c r="O20" s="112"/>
      <c r="P20" s="138"/>
      <c r="Q20" s="112"/>
      <c r="R20" s="112"/>
      <c r="S20" s="138"/>
      <c r="T20" s="112"/>
      <c r="U20" s="138"/>
      <c r="V20" s="112"/>
      <c r="W20" s="112"/>
      <c r="X20" s="112"/>
      <c r="Y20" s="178"/>
      <c r="Z20" s="128"/>
      <c r="AE20" s="107"/>
    </row>
    <row r="21" spans="1:37" ht="16.5" customHeight="1" x14ac:dyDescent="0.25">
      <c r="A21" s="37" t="s">
        <v>41</v>
      </c>
      <c r="B21" s="149" t="s">
        <v>42</v>
      </c>
      <c r="C21" s="30"/>
      <c r="D21" s="31"/>
      <c r="E21" s="32"/>
      <c r="F21" s="141"/>
      <c r="G21" s="30"/>
      <c r="H21" s="31"/>
      <c r="I21" s="33"/>
      <c r="J21" s="108">
        <v>4</v>
      </c>
      <c r="K21" s="109" t="s">
        <v>194</v>
      </c>
      <c r="L21" s="112">
        <f>L15+L17-L19</f>
        <v>809518.90000000037</v>
      </c>
      <c r="M21" s="112">
        <f t="shared" ref="M21:Y21" si="0">M15+M17-M19</f>
        <v>-3783.79</v>
      </c>
      <c r="N21" s="112">
        <f t="shared" si="0"/>
        <v>20274.829999999987</v>
      </c>
      <c r="O21" s="112">
        <f t="shared" si="0"/>
        <v>10839.14</v>
      </c>
      <c r="P21" s="138">
        <f t="shared" si="0"/>
        <v>0</v>
      </c>
      <c r="Q21" s="112">
        <f t="shared" si="0"/>
        <v>-906.32999999999993</v>
      </c>
      <c r="R21" s="112">
        <f t="shared" si="0"/>
        <v>-721.38000000000102</v>
      </c>
      <c r="S21" s="112">
        <f t="shared" si="0"/>
        <v>88010.079999999958</v>
      </c>
      <c r="T21" s="112">
        <f t="shared" si="0"/>
        <v>-102981.08</v>
      </c>
      <c r="U21" s="138">
        <f t="shared" si="0"/>
        <v>0</v>
      </c>
      <c r="V21" s="112">
        <f t="shared" si="0"/>
        <v>-0.01</v>
      </c>
      <c r="W21" s="112">
        <f t="shared" si="0"/>
        <v>0</v>
      </c>
      <c r="X21" s="112">
        <f t="shared" si="0"/>
        <v>-39.299999999999997</v>
      </c>
      <c r="Y21" s="113">
        <f t="shared" si="0"/>
        <v>-102941.77</v>
      </c>
      <c r="Z21" s="128"/>
      <c r="AE21" s="107"/>
    </row>
    <row r="22" spans="1:37" ht="16.5" customHeight="1" x14ac:dyDescent="0.25">
      <c r="A22" s="37" t="s">
        <v>43</v>
      </c>
      <c r="B22" s="149" t="s">
        <v>44</v>
      </c>
      <c r="C22" s="30"/>
      <c r="D22" s="31"/>
      <c r="E22" s="32"/>
      <c r="F22" s="141"/>
      <c r="G22" s="30"/>
      <c r="H22" s="31"/>
      <c r="I22" s="33"/>
      <c r="J22" s="108"/>
      <c r="K22" s="109"/>
      <c r="L22" s="112"/>
      <c r="M22" s="112"/>
      <c r="N22" s="112"/>
      <c r="O22" s="112"/>
      <c r="P22" s="138"/>
      <c r="Q22" s="112"/>
      <c r="R22" s="112"/>
      <c r="S22" s="138"/>
      <c r="T22" s="112"/>
      <c r="U22" s="138"/>
      <c r="V22" s="112"/>
      <c r="W22" s="112"/>
      <c r="X22" s="112"/>
      <c r="Y22" s="178"/>
      <c r="Z22" s="128"/>
      <c r="AE22" s="107"/>
    </row>
    <row r="23" spans="1:37" ht="16.5" customHeight="1" x14ac:dyDescent="0.25">
      <c r="A23" s="24" t="s">
        <v>45</v>
      </c>
      <c r="B23" s="149" t="s">
        <v>170</v>
      </c>
      <c r="C23" s="30"/>
      <c r="D23" s="31"/>
      <c r="E23" s="32"/>
      <c r="F23" s="141"/>
      <c r="G23" s="30"/>
      <c r="H23" s="31"/>
      <c r="I23" s="33"/>
      <c r="J23" s="108">
        <v>5</v>
      </c>
      <c r="K23" s="109" t="s">
        <v>50</v>
      </c>
      <c r="L23" s="112">
        <f>E130</f>
        <v>6473378.1259999983</v>
      </c>
      <c r="M23" s="112">
        <v>0</v>
      </c>
      <c r="N23" s="112">
        <f>E131+E132+E133</f>
        <v>303926.59999999998</v>
      </c>
      <c r="O23" s="112"/>
      <c r="P23" s="138"/>
      <c r="Q23" s="112"/>
      <c r="R23" s="112"/>
      <c r="S23" s="112"/>
      <c r="T23" s="112"/>
      <c r="U23" s="138"/>
      <c r="V23" s="112"/>
      <c r="W23" s="112"/>
      <c r="X23" s="112"/>
      <c r="Y23" s="178"/>
      <c r="Z23" s="128"/>
      <c r="AE23" s="107"/>
    </row>
    <row r="24" spans="1:37" ht="16.5" customHeight="1" x14ac:dyDescent="0.25">
      <c r="A24" s="24" t="s">
        <v>46</v>
      </c>
      <c r="B24" s="149" t="s">
        <v>101</v>
      </c>
      <c r="C24" s="30"/>
      <c r="D24" s="31"/>
      <c r="E24" s="32"/>
      <c r="F24" s="141"/>
      <c r="G24" s="30"/>
      <c r="H24" s="31"/>
      <c r="I24" s="33"/>
      <c r="J24" s="108">
        <v>6</v>
      </c>
      <c r="K24" s="109" t="s">
        <v>52</v>
      </c>
      <c r="L24" s="112">
        <f>L17-L23</f>
        <v>15500.064000002109</v>
      </c>
      <c r="M24" s="112">
        <f t="shared" ref="M24:N24" si="1">M17-M23</f>
        <v>0</v>
      </c>
      <c r="N24" s="112">
        <f t="shared" si="1"/>
        <v>-113832.19999999998</v>
      </c>
      <c r="O24" s="112"/>
      <c r="P24" s="109"/>
      <c r="Q24" s="111"/>
      <c r="R24" s="111"/>
      <c r="S24" s="111"/>
      <c r="T24" s="111"/>
      <c r="U24" s="138"/>
      <c r="V24" s="112"/>
      <c r="W24" s="112"/>
      <c r="X24" s="112"/>
      <c r="Y24" s="178"/>
      <c r="Z24" s="128"/>
      <c r="AE24" s="107"/>
    </row>
    <row r="25" spans="1:37" ht="15.75" customHeight="1" x14ac:dyDescent="0.25">
      <c r="A25" s="24" t="s">
        <v>47</v>
      </c>
      <c r="B25" s="149" t="s">
        <v>3</v>
      </c>
      <c r="C25" s="30"/>
      <c r="D25" s="31"/>
      <c r="E25" s="32"/>
      <c r="F25" s="141"/>
      <c r="G25" s="30"/>
      <c r="H25" s="31"/>
      <c r="I25" s="33"/>
      <c r="J25" s="108"/>
      <c r="K25" s="109" t="s">
        <v>53</v>
      </c>
      <c r="L25" s="112"/>
      <c r="M25" s="112"/>
      <c r="N25" s="138"/>
      <c r="O25" s="112"/>
      <c r="P25" s="138"/>
      <c r="Q25" s="112"/>
      <c r="R25" s="112"/>
      <c r="S25" s="112"/>
      <c r="T25" s="112"/>
      <c r="U25" s="138"/>
      <c r="V25" s="112"/>
      <c r="W25" s="112"/>
      <c r="X25" s="112"/>
      <c r="Y25" s="178"/>
      <c r="Z25" s="128"/>
      <c r="AE25" s="107"/>
    </row>
    <row r="26" spans="1:37" ht="15.75" customHeight="1" x14ac:dyDescent="0.25">
      <c r="A26" s="24" t="s">
        <v>48</v>
      </c>
      <c r="B26" s="149" t="s">
        <v>3</v>
      </c>
      <c r="C26" s="30"/>
      <c r="D26" s="31"/>
      <c r="E26" s="32"/>
      <c r="F26" s="141"/>
      <c r="G26" s="30"/>
      <c r="H26" s="31"/>
      <c r="I26" s="33"/>
      <c r="J26" s="108"/>
      <c r="K26" s="109" t="s">
        <v>55</v>
      </c>
      <c r="L26" s="112"/>
      <c r="M26" s="112"/>
      <c r="N26" s="138"/>
      <c r="O26" s="112"/>
      <c r="P26" s="138"/>
      <c r="Q26" s="112"/>
      <c r="R26" s="112"/>
      <c r="S26" s="112"/>
      <c r="T26" s="112"/>
      <c r="U26" s="138"/>
      <c r="V26" s="112"/>
      <c r="W26" s="112"/>
      <c r="X26" s="112"/>
      <c r="Y26" s="178"/>
      <c r="Z26" s="128"/>
    </row>
    <row r="27" spans="1:37" ht="15.75" x14ac:dyDescent="0.25">
      <c r="A27" s="24" t="s">
        <v>49</v>
      </c>
      <c r="B27" s="149" t="s">
        <v>3</v>
      </c>
      <c r="C27" s="30"/>
      <c r="D27" s="31"/>
      <c r="E27" s="32"/>
      <c r="F27" s="141"/>
      <c r="G27" s="30"/>
      <c r="H27" s="31"/>
      <c r="I27" s="33"/>
      <c r="J27" s="108"/>
      <c r="K27" s="109"/>
      <c r="L27" s="112"/>
      <c r="M27" s="112"/>
      <c r="N27" s="112"/>
      <c r="O27" s="112"/>
      <c r="P27" s="138"/>
      <c r="Q27" s="112"/>
      <c r="R27" s="112"/>
      <c r="S27" s="112"/>
      <c r="T27" s="112"/>
      <c r="U27" s="138"/>
      <c r="V27" s="112"/>
      <c r="W27" s="112"/>
      <c r="X27" s="112"/>
      <c r="Y27" s="127"/>
      <c r="Z27" s="128"/>
    </row>
    <row r="28" spans="1:37" ht="15.75" x14ac:dyDescent="0.25">
      <c r="A28" s="24"/>
      <c r="B28" s="149"/>
      <c r="C28" s="30"/>
      <c r="D28" s="31"/>
      <c r="E28" s="32"/>
      <c r="F28" s="141"/>
      <c r="G28" s="30"/>
      <c r="H28" s="31"/>
      <c r="I28" s="33"/>
      <c r="J28" s="108">
        <v>7</v>
      </c>
      <c r="K28" s="104" t="s">
        <v>60</v>
      </c>
      <c r="L28" s="110">
        <f>L19-L23</f>
        <v>181381.67400000151</v>
      </c>
      <c r="M28" s="110">
        <f t="shared" ref="M28:N28" si="2">M19-M23</f>
        <v>1984.48</v>
      </c>
      <c r="N28" s="110">
        <f t="shared" si="2"/>
        <v>-114579.28999999998</v>
      </c>
      <c r="O28" s="112"/>
      <c r="P28" s="138"/>
      <c r="Q28" s="112"/>
      <c r="R28" s="112"/>
      <c r="S28" s="112"/>
      <c r="T28" s="112"/>
      <c r="U28" s="138"/>
      <c r="V28" s="112"/>
      <c r="W28" s="112"/>
      <c r="X28" s="112"/>
      <c r="Y28" s="178"/>
      <c r="AE28" s="107"/>
    </row>
    <row r="29" spans="1:37" ht="15.75" x14ac:dyDescent="0.25">
      <c r="A29" s="42" t="s">
        <v>51</v>
      </c>
      <c r="B29" s="150" t="s">
        <v>38</v>
      </c>
      <c r="C29" s="38">
        <f>D29*15841.2*12</f>
        <v>775585.152</v>
      </c>
      <c r="D29" s="43">
        <v>4.08</v>
      </c>
      <c r="E29" s="38">
        <f>F29*15841.2*12</f>
        <v>775585.152</v>
      </c>
      <c r="F29" s="161">
        <v>4.08</v>
      </c>
      <c r="G29" s="38">
        <f>C29-E29</f>
        <v>0</v>
      </c>
      <c r="H29" s="43">
        <f>D29-F29</f>
        <v>0</v>
      </c>
      <c r="I29" s="33"/>
      <c r="J29" s="108"/>
      <c r="K29" s="109"/>
      <c r="L29" s="112" t="s">
        <v>3</v>
      </c>
      <c r="M29" s="112"/>
      <c r="N29" s="138"/>
      <c r="O29" s="112"/>
      <c r="P29" s="138"/>
      <c r="Q29" s="112"/>
      <c r="R29" s="112"/>
      <c r="S29" s="112"/>
      <c r="T29" s="112"/>
      <c r="U29" s="138"/>
      <c r="V29" s="111"/>
      <c r="W29" s="111"/>
      <c r="X29" s="111"/>
      <c r="Y29" s="178"/>
      <c r="AE29" s="107"/>
    </row>
    <row r="30" spans="1:37" ht="16.5" thickBot="1" x14ac:dyDescent="0.3">
      <c r="A30" s="37" t="s">
        <v>39</v>
      </c>
      <c r="B30" s="151" t="s">
        <v>40</v>
      </c>
      <c r="C30" s="30"/>
      <c r="D30" s="31"/>
      <c r="E30" s="32"/>
      <c r="F30" s="141"/>
      <c r="G30" s="30"/>
      <c r="H30" s="31"/>
      <c r="I30" s="33"/>
      <c r="J30" s="108"/>
      <c r="K30" s="114"/>
      <c r="L30" s="112"/>
      <c r="M30" s="112"/>
      <c r="N30" s="138"/>
      <c r="O30" s="112"/>
      <c r="P30" s="138"/>
      <c r="Q30" s="112"/>
      <c r="R30" s="112"/>
      <c r="S30" s="112"/>
      <c r="T30" s="112"/>
      <c r="U30" s="138"/>
      <c r="V30" s="112"/>
      <c r="W30" s="112"/>
      <c r="X30" s="112"/>
      <c r="Y30" s="178"/>
      <c r="AE30" s="107"/>
    </row>
    <row r="31" spans="1:37" ht="15.75" x14ac:dyDescent="0.25">
      <c r="A31" s="37" t="s">
        <v>54</v>
      </c>
      <c r="B31" s="151" t="s">
        <v>42</v>
      </c>
      <c r="C31" s="30"/>
      <c r="D31" s="31"/>
      <c r="E31" s="32"/>
      <c r="F31" s="141"/>
      <c r="G31" s="30"/>
      <c r="H31" s="31"/>
      <c r="I31" s="33"/>
      <c r="J31" s="103" t="s">
        <v>121</v>
      </c>
      <c r="K31" s="104" t="s">
        <v>195</v>
      </c>
      <c r="L31" s="110">
        <f>L13+L28</f>
        <v>43868.144000001514</v>
      </c>
      <c r="M31" s="110">
        <f t="shared" ref="M31:N31" si="3">M13+M28</f>
        <v>17229.32</v>
      </c>
      <c r="N31" s="110">
        <f t="shared" si="3"/>
        <v>185815.5</v>
      </c>
      <c r="O31" s="110"/>
      <c r="P31" s="110"/>
      <c r="Q31" s="110"/>
      <c r="R31" s="110"/>
      <c r="S31" s="110"/>
      <c r="T31" s="112"/>
      <c r="U31" s="112"/>
      <c r="V31" s="112"/>
      <c r="W31" s="112"/>
      <c r="X31" s="112"/>
      <c r="Y31" s="113"/>
      <c r="AE31" s="107"/>
      <c r="AI31" s="180"/>
      <c r="AJ31" s="180"/>
      <c r="AK31" s="180"/>
    </row>
    <row r="32" spans="1:37" x14ac:dyDescent="0.25">
      <c r="A32" s="37" t="s">
        <v>56</v>
      </c>
      <c r="B32" s="151" t="s">
        <v>57</v>
      </c>
      <c r="C32" s="30"/>
      <c r="D32" s="31"/>
      <c r="E32" s="32"/>
      <c r="F32" s="141"/>
      <c r="G32" s="30"/>
      <c r="H32" s="31"/>
      <c r="I32" s="33"/>
      <c r="J32" s="204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205"/>
      <c r="AE32" s="107"/>
      <c r="AI32" s="180"/>
      <c r="AJ32" s="180"/>
      <c r="AK32" s="180"/>
    </row>
    <row r="33" spans="1:37" ht="15.75" x14ac:dyDescent="0.25">
      <c r="A33" s="37" t="s">
        <v>58</v>
      </c>
      <c r="B33" s="151" t="s">
        <v>59</v>
      </c>
      <c r="C33" s="30"/>
      <c r="D33" s="31"/>
      <c r="E33" s="32"/>
      <c r="F33" s="141"/>
      <c r="G33" s="30"/>
      <c r="H33" s="31"/>
      <c r="I33" s="33"/>
      <c r="J33" s="108"/>
      <c r="K33" s="104" t="s">
        <v>167</v>
      </c>
      <c r="L33" s="228">
        <f>5424.33+41760</f>
        <v>47184.33</v>
      </c>
      <c r="M33" s="112"/>
      <c r="N33" s="112"/>
      <c r="O33" s="111"/>
      <c r="P33" s="111"/>
      <c r="Q33" s="111"/>
      <c r="R33" s="111"/>
      <c r="S33" s="111"/>
      <c r="T33" s="112"/>
      <c r="U33" s="112"/>
      <c r="V33" s="112"/>
      <c r="W33" s="112"/>
      <c r="X33" s="112"/>
      <c r="Y33" s="113"/>
      <c r="AD33" s="123"/>
      <c r="AE33" s="124"/>
      <c r="AI33" s="181"/>
      <c r="AJ33" s="180"/>
      <c r="AK33" s="180"/>
    </row>
    <row r="34" spans="1:37" ht="15.75" x14ac:dyDescent="0.25">
      <c r="A34" s="37" t="s">
        <v>61</v>
      </c>
      <c r="B34" s="151" t="s">
        <v>62</v>
      </c>
      <c r="C34" s="30"/>
      <c r="D34" s="31"/>
      <c r="E34" s="32"/>
      <c r="F34" s="141"/>
      <c r="G34" s="30"/>
      <c r="H34" s="31"/>
      <c r="I34" s="33"/>
      <c r="J34" s="108">
        <v>1</v>
      </c>
      <c r="K34" s="175" t="s">
        <v>202</v>
      </c>
      <c r="L34" s="112">
        <v>6121.59</v>
      </c>
      <c r="M34" s="112"/>
      <c r="N34" s="112"/>
      <c r="O34" s="111"/>
      <c r="P34" s="111"/>
      <c r="Q34" s="111"/>
      <c r="R34" s="111"/>
      <c r="S34" s="111"/>
      <c r="T34" s="112"/>
      <c r="U34" s="112"/>
      <c r="V34" s="112"/>
      <c r="W34" s="112"/>
      <c r="X34" s="112"/>
      <c r="Y34" s="113"/>
      <c r="AE34" s="107"/>
    </row>
    <row r="35" spans="1:37" ht="15.75" x14ac:dyDescent="0.25">
      <c r="A35" s="24" t="s">
        <v>45</v>
      </c>
      <c r="B35" s="151" t="s">
        <v>63</v>
      </c>
      <c r="C35" s="30"/>
      <c r="D35" s="31"/>
      <c r="E35" s="32"/>
      <c r="F35" s="141"/>
      <c r="G35" s="30"/>
      <c r="H35" s="31"/>
      <c r="I35" s="33"/>
      <c r="J35" s="108"/>
      <c r="K35" s="195"/>
      <c r="L35" s="112"/>
      <c r="M35" s="112"/>
      <c r="N35" s="112"/>
      <c r="O35" s="122"/>
      <c r="P35" s="122"/>
      <c r="Q35" s="122"/>
      <c r="R35" s="122"/>
      <c r="S35" s="122"/>
      <c r="T35" s="112"/>
      <c r="U35" s="112"/>
      <c r="V35" s="112"/>
      <c r="W35" s="112"/>
      <c r="X35" s="112"/>
      <c r="Y35" s="113"/>
      <c r="AE35" s="107"/>
    </row>
    <row r="36" spans="1:37" ht="15.75" x14ac:dyDescent="0.25">
      <c r="A36" s="24" t="s">
        <v>46</v>
      </c>
      <c r="B36" s="151" t="s">
        <v>64</v>
      </c>
      <c r="C36" s="30"/>
      <c r="D36" s="31"/>
      <c r="E36" s="32"/>
      <c r="F36" s="141"/>
      <c r="G36" s="30"/>
      <c r="H36" s="31"/>
      <c r="I36" s="33"/>
      <c r="J36" s="108"/>
      <c r="K36" s="195"/>
      <c r="L36" s="112"/>
      <c r="M36" s="112"/>
      <c r="N36" s="112"/>
      <c r="O36" s="111"/>
      <c r="P36" s="111"/>
      <c r="Q36" s="111"/>
      <c r="R36" s="111"/>
      <c r="S36" s="111"/>
      <c r="T36" s="112"/>
      <c r="U36" s="112"/>
      <c r="V36" s="112"/>
      <c r="W36" s="112"/>
      <c r="X36" s="112"/>
      <c r="Y36" s="113"/>
      <c r="AE36" s="107"/>
    </row>
    <row r="37" spans="1:37" ht="15.75" x14ac:dyDescent="0.25">
      <c r="A37" s="24" t="s">
        <v>47</v>
      </c>
      <c r="B37" s="151" t="s">
        <v>65</v>
      </c>
      <c r="C37" s="30"/>
      <c r="D37" s="31"/>
      <c r="E37" s="32"/>
      <c r="F37" s="141"/>
      <c r="G37" s="30"/>
      <c r="H37" s="31"/>
      <c r="I37" s="33"/>
      <c r="J37" s="179"/>
      <c r="K37" s="187"/>
      <c r="L37" s="176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4"/>
    </row>
    <row r="38" spans="1:37" x14ac:dyDescent="0.25">
      <c r="A38" s="24" t="s">
        <v>48</v>
      </c>
      <c r="B38" s="151" t="s">
        <v>66</v>
      </c>
      <c r="C38" s="30"/>
      <c r="D38" s="31"/>
      <c r="E38" s="32"/>
      <c r="F38" s="141"/>
      <c r="G38" s="30"/>
      <c r="H38" s="31"/>
      <c r="I38" s="33"/>
      <c r="J38" s="173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88"/>
    </row>
    <row r="39" spans="1:37" ht="15.75" x14ac:dyDescent="0.25">
      <c r="A39" s="24" t="s">
        <v>49</v>
      </c>
      <c r="B39" s="151" t="s">
        <v>67</v>
      </c>
      <c r="C39" s="30"/>
      <c r="D39" s="31"/>
      <c r="E39" s="32"/>
      <c r="F39" s="141"/>
      <c r="G39" s="30"/>
      <c r="H39" s="31"/>
      <c r="I39" s="33"/>
      <c r="J39" s="108"/>
      <c r="K39" s="172" t="s">
        <v>166</v>
      </c>
      <c r="L39" s="110">
        <f>L33-L34</f>
        <v>41062.740000000005</v>
      </c>
      <c r="M39" s="112"/>
      <c r="N39" s="112"/>
      <c r="O39" s="111"/>
      <c r="P39" s="111"/>
      <c r="Q39" s="111"/>
      <c r="R39" s="111"/>
      <c r="S39" s="111"/>
      <c r="T39" s="112"/>
      <c r="U39" s="112"/>
      <c r="V39" s="112"/>
      <c r="W39" s="112"/>
      <c r="X39" s="112"/>
      <c r="Y39" s="113"/>
    </row>
    <row r="40" spans="1:37" ht="15.75" x14ac:dyDescent="0.25">
      <c r="A40" s="24"/>
      <c r="B40" s="151" t="s">
        <v>68</v>
      </c>
      <c r="C40" s="30"/>
      <c r="D40" s="31"/>
      <c r="E40" s="32"/>
      <c r="F40" s="141"/>
      <c r="G40" s="30"/>
      <c r="H40" s="31"/>
      <c r="I40" s="33"/>
      <c r="J40" s="108"/>
      <c r="K40" s="172" t="s">
        <v>69</v>
      </c>
      <c r="L40" s="111"/>
      <c r="M40" s="111"/>
      <c r="N40" s="111"/>
      <c r="O40" s="111"/>
      <c r="P40" s="111"/>
      <c r="Q40" s="111"/>
      <c r="R40" s="111"/>
      <c r="S40" s="111"/>
      <c r="T40" s="112"/>
      <c r="U40" s="112"/>
      <c r="V40" s="112"/>
      <c r="W40" s="112"/>
      <c r="X40" s="112"/>
      <c r="Y40" s="113"/>
    </row>
    <row r="41" spans="1:37" ht="16.5" thickBot="1" x14ac:dyDescent="0.3">
      <c r="A41" s="24"/>
      <c r="B41" s="151" t="s">
        <v>70</v>
      </c>
      <c r="C41" s="30"/>
      <c r="D41" s="31"/>
      <c r="E41" s="32"/>
      <c r="F41" s="141"/>
      <c r="G41" s="30"/>
      <c r="H41" s="31"/>
      <c r="I41" s="33"/>
      <c r="J41" s="115"/>
      <c r="K41" s="116" t="s">
        <v>158</v>
      </c>
      <c r="L41" s="116"/>
      <c r="M41" s="116"/>
      <c r="N41" s="116"/>
      <c r="O41" s="116"/>
      <c r="P41" s="116"/>
      <c r="Q41" s="116"/>
      <c r="R41" s="116"/>
      <c r="S41" s="116"/>
      <c r="T41" s="117"/>
      <c r="U41" s="117"/>
      <c r="V41" s="117"/>
      <c r="W41" s="117"/>
      <c r="X41" s="117"/>
      <c r="Y41" s="118"/>
    </row>
    <row r="42" spans="1:37" ht="15.75" x14ac:dyDescent="0.25">
      <c r="A42" s="24"/>
      <c r="B42" s="151" t="s">
        <v>71</v>
      </c>
      <c r="C42" s="30"/>
      <c r="D42" s="31"/>
      <c r="E42" s="32"/>
      <c r="F42" s="141"/>
      <c r="G42" s="30"/>
      <c r="H42" s="31"/>
      <c r="I42" s="33"/>
      <c r="K42" s="3"/>
      <c r="L42" s="3"/>
      <c r="M42" s="3"/>
      <c r="N42" s="3"/>
      <c r="O42" s="3"/>
      <c r="P42" s="3"/>
      <c r="Q42" s="3"/>
      <c r="R42" s="3"/>
      <c r="S42" s="3"/>
      <c r="T42" s="119"/>
      <c r="U42" s="119"/>
      <c r="V42" s="119"/>
      <c r="W42" s="119"/>
      <c r="X42" s="119"/>
      <c r="Y42" s="3"/>
    </row>
    <row r="43" spans="1:37" ht="15.75" x14ac:dyDescent="0.25">
      <c r="A43" s="26"/>
      <c r="B43" s="26"/>
      <c r="C43" s="35"/>
      <c r="D43" s="27"/>
      <c r="E43" s="36"/>
      <c r="F43" s="25"/>
      <c r="G43" s="35"/>
      <c r="H43" s="27"/>
      <c r="I43" s="33"/>
      <c r="K43" s="3" t="s">
        <v>3</v>
      </c>
      <c r="L43" s="3"/>
      <c r="M43" s="3"/>
      <c r="N43" s="3"/>
      <c r="O43" s="3"/>
      <c r="P43" s="3"/>
      <c r="Q43" s="3"/>
      <c r="R43" s="3"/>
      <c r="S43" s="3"/>
      <c r="T43" s="119"/>
      <c r="U43" s="119"/>
      <c r="V43" s="119"/>
      <c r="W43" s="119"/>
      <c r="X43" s="3"/>
      <c r="Y43" s="3"/>
    </row>
    <row r="44" spans="1:37" ht="15.75" customHeight="1" x14ac:dyDescent="0.25">
      <c r="A44" s="42" t="s">
        <v>72</v>
      </c>
      <c r="B44" s="152" t="s">
        <v>73</v>
      </c>
      <c r="C44" s="38">
        <f>D44*15841.2*12</f>
        <v>254726.49600000004</v>
      </c>
      <c r="D44" s="43">
        <v>1.34</v>
      </c>
      <c r="E44" s="38">
        <f>F44*15841.2*12</f>
        <v>254726.49600000004</v>
      </c>
      <c r="F44" s="61">
        <v>1.34</v>
      </c>
      <c r="G44" s="38">
        <f>C44-E44</f>
        <v>0</v>
      </c>
      <c r="H44" s="43">
        <f>D44-F44</f>
        <v>0</v>
      </c>
      <c r="I44" s="3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37" ht="15.75" customHeight="1" x14ac:dyDescent="0.25">
      <c r="A45" s="37" t="s">
        <v>74</v>
      </c>
      <c r="B45" s="149" t="s">
        <v>75</v>
      </c>
      <c r="C45" s="44"/>
      <c r="D45" s="45" t="s">
        <v>3</v>
      </c>
      <c r="E45" s="46"/>
      <c r="F45" s="62" t="s">
        <v>3</v>
      </c>
      <c r="G45" s="44"/>
      <c r="H45" s="45" t="s">
        <v>3</v>
      </c>
      <c r="I45" s="33"/>
      <c r="K45" s="3" t="s">
        <v>204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37" ht="16.5" customHeight="1" x14ac:dyDescent="0.25">
      <c r="A46" s="37" t="s">
        <v>39</v>
      </c>
      <c r="B46" s="149" t="s">
        <v>76</v>
      </c>
      <c r="C46" s="44"/>
      <c r="D46" s="45"/>
      <c r="E46" s="46"/>
      <c r="F46" s="62"/>
      <c r="G46" s="44"/>
      <c r="H46" s="45"/>
      <c r="I46" s="33"/>
    </row>
    <row r="47" spans="1:37" x14ac:dyDescent="0.25">
      <c r="A47" s="37"/>
      <c r="B47" s="149"/>
      <c r="C47" s="44"/>
      <c r="D47" s="45"/>
      <c r="E47" s="46"/>
      <c r="F47" s="68"/>
      <c r="G47" s="44"/>
      <c r="H47" s="45"/>
      <c r="I47" s="33"/>
    </row>
    <row r="48" spans="1:37" x14ac:dyDescent="0.25">
      <c r="A48" s="63" t="s">
        <v>171</v>
      </c>
      <c r="B48" s="139"/>
      <c r="C48" s="38">
        <f>D48*15841.2*12</f>
        <v>57028.319999999992</v>
      </c>
      <c r="D48" s="43">
        <f>D49+D50</f>
        <v>0.3</v>
      </c>
      <c r="E48" s="38">
        <v>66124.539999999994</v>
      </c>
      <c r="F48" s="162">
        <v>0.35</v>
      </c>
      <c r="G48" s="38">
        <f>C48-E48</f>
        <v>-9096.2200000000012</v>
      </c>
      <c r="H48" s="43">
        <f>D48-F48</f>
        <v>-4.9999999999999989E-2</v>
      </c>
      <c r="I48" s="134"/>
    </row>
    <row r="49" spans="1:31" ht="17.25" customHeight="1" x14ac:dyDescent="0.25">
      <c r="A49" s="140" t="s">
        <v>172</v>
      </c>
      <c r="B49" s="141" t="s">
        <v>77</v>
      </c>
      <c r="C49" s="38">
        <f>D49*15841.2*12</f>
        <v>49424.544000000009</v>
      </c>
      <c r="D49" s="45">
        <v>0.26</v>
      </c>
      <c r="E49" s="38">
        <f>F49*15841.2*12</f>
        <v>49424.544000000009</v>
      </c>
      <c r="F49" s="162">
        <v>0.26</v>
      </c>
      <c r="G49" s="51">
        <f t="shared" ref="G49:H50" si="4">C49-E49</f>
        <v>0</v>
      </c>
      <c r="H49" s="39">
        <f t="shared" si="4"/>
        <v>0</v>
      </c>
      <c r="I49" s="33"/>
    </row>
    <row r="50" spans="1:31" ht="15.75" customHeight="1" x14ac:dyDescent="0.25">
      <c r="A50" s="142" t="s">
        <v>173</v>
      </c>
      <c r="B50" s="143" t="s">
        <v>174</v>
      </c>
      <c r="C50" s="38">
        <f>D50*15841.2*12</f>
        <v>7603.7759999999998</v>
      </c>
      <c r="D50" s="49">
        <v>0.04</v>
      </c>
      <c r="E50" s="38">
        <f>F50*15841.2*10</f>
        <v>0</v>
      </c>
      <c r="F50" s="90">
        <v>0</v>
      </c>
      <c r="G50" s="199">
        <f t="shared" si="4"/>
        <v>7603.7759999999998</v>
      </c>
      <c r="H50" s="200">
        <f t="shared" si="4"/>
        <v>0.04</v>
      </c>
      <c r="I50" s="41"/>
    </row>
    <row r="51" spans="1:31" x14ac:dyDescent="0.25">
      <c r="A51" s="37" t="s">
        <v>78</v>
      </c>
      <c r="B51" s="149" t="s">
        <v>79</v>
      </c>
      <c r="C51" s="38">
        <f>D51*15841.2*12</f>
        <v>1150071.1199999999</v>
      </c>
      <c r="D51" s="39">
        <v>6.05</v>
      </c>
      <c r="E51" s="38">
        <f>F51*15841.2*12</f>
        <v>1150071.1199999999</v>
      </c>
      <c r="F51" s="160">
        <v>6.05</v>
      </c>
      <c r="G51" s="51">
        <f>C51-E51</f>
        <v>0</v>
      </c>
      <c r="H51" s="39">
        <f>D51-F51</f>
        <v>0</v>
      </c>
      <c r="I51" s="33"/>
    </row>
    <row r="52" spans="1:31" x14ac:dyDescent="0.25">
      <c r="A52" s="37" t="s">
        <v>80</v>
      </c>
      <c r="B52" s="149" t="s">
        <v>81</v>
      </c>
      <c r="C52" s="51"/>
      <c r="D52" s="39"/>
      <c r="E52" s="52"/>
      <c r="F52" s="160"/>
      <c r="G52" s="51"/>
      <c r="H52" s="39"/>
      <c r="I52" s="33"/>
    </row>
    <row r="53" spans="1:31" x14ac:dyDescent="0.25">
      <c r="A53" s="37" t="s">
        <v>82</v>
      </c>
      <c r="B53" s="149" t="s">
        <v>105</v>
      </c>
      <c r="C53" s="53"/>
      <c r="D53" s="54"/>
      <c r="E53" s="55"/>
      <c r="F53" s="163"/>
      <c r="G53" s="53"/>
      <c r="H53" s="54"/>
      <c r="I53" s="33"/>
    </row>
    <row r="54" spans="1:31" x14ac:dyDescent="0.25">
      <c r="A54" s="24" t="s">
        <v>45</v>
      </c>
      <c r="B54" s="149" t="s">
        <v>104</v>
      </c>
      <c r="C54" s="53"/>
      <c r="D54" s="54"/>
      <c r="E54" s="55"/>
      <c r="F54" s="163"/>
      <c r="G54" s="53"/>
      <c r="H54" s="54"/>
      <c r="I54" s="33"/>
    </row>
    <row r="55" spans="1:31" ht="28.5" customHeight="1" x14ac:dyDescent="0.25">
      <c r="A55" s="24" t="s">
        <v>46</v>
      </c>
      <c r="B55" s="149" t="s">
        <v>83</v>
      </c>
      <c r="C55" s="53"/>
      <c r="D55" s="54"/>
      <c r="E55" s="55"/>
      <c r="F55" s="163"/>
      <c r="G55" s="53"/>
      <c r="H55" s="54"/>
      <c r="I55" s="33"/>
    </row>
    <row r="56" spans="1:31" x14ac:dyDescent="0.25">
      <c r="A56" s="24" t="s">
        <v>47</v>
      </c>
      <c r="B56" s="149" t="s">
        <v>84</v>
      </c>
      <c r="C56" s="53"/>
      <c r="D56" s="54"/>
      <c r="E56" s="55"/>
      <c r="F56" s="163"/>
      <c r="G56" s="53"/>
      <c r="H56" s="54"/>
      <c r="I56" s="33"/>
    </row>
    <row r="57" spans="1:31" x14ac:dyDescent="0.25">
      <c r="A57" s="24" t="s">
        <v>48</v>
      </c>
      <c r="B57" s="149" t="s">
        <v>85</v>
      </c>
      <c r="C57" s="53"/>
      <c r="D57" s="54"/>
      <c r="E57" s="55"/>
      <c r="F57" s="163"/>
      <c r="G57" s="53"/>
      <c r="H57" s="54"/>
      <c r="I57" s="41"/>
    </row>
    <row r="58" spans="1:31" x14ac:dyDescent="0.25">
      <c r="A58" s="24" t="s">
        <v>49</v>
      </c>
      <c r="B58" s="149" t="s">
        <v>86</v>
      </c>
      <c r="C58" s="53"/>
      <c r="D58" s="54"/>
      <c r="E58" s="55"/>
      <c r="F58" s="163"/>
      <c r="G58" s="53"/>
      <c r="H58" s="54"/>
      <c r="I58" s="41"/>
    </row>
    <row r="59" spans="1:31" x14ac:dyDescent="0.25">
      <c r="A59" s="24"/>
      <c r="B59" s="149" t="s">
        <v>87</v>
      </c>
      <c r="C59" s="53"/>
      <c r="D59" s="54"/>
      <c r="E59" s="55"/>
      <c r="F59" s="163"/>
      <c r="G59" s="53"/>
      <c r="H59" s="54"/>
      <c r="I59" s="41"/>
    </row>
    <row r="60" spans="1:31" x14ac:dyDescent="0.25">
      <c r="A60" s="24"/>
      <c r="B60" s="149" t="s">
        <v>88</v>
      </c>
      <c r="C60" s="53"/>
      <c r="D60" s="54"/>
      <c r="E60" s="55"/>
      <c r="F60" s="163"/>
      <c r="G60" s="53"/>
      <c r="H60" s="54"/>
      <c r="I60" s="41"/>
      <c r="AE60" s="107"/>
    </row>
    <row r="61" spans="1:31" x14ac:dyDescent="0.25">
      <c r="A61" s="24"/>
      <c r="B61" s="149" t="s">
        <v>89</v>
      </c>
      <c r="C61" s="30"/>
      <c r="D61" s="31"/>
      <c r="E61" s="32"/>
      <c r="F61" s="141"/>
      <c r="G61" s="30"/>
      <c r="H61" s="31"/>
      <c r="I61" s="41"/>
    </row>
    <row r="62" spans="1:31" x14ac:dyDescent="0.25">
      <c r="A62" s="42" t="s">
        <v>90</v>
      </c>
      <c r="B62" s="152" t="s">
        <v>91</v>
      </c>
      <c r="C62" s="38">
        <f>D62*15841.2*12</f>
        <v>999896.54399999999</v>
      </c>
      <c r="D62" s="43">
        <v>5.26</v>
      </c>
      <c r="E62" s="38">
        <f>F62*15841.2*12</f>
        <v>999896.54399999999</v>
      </c>
      <c r="F62" s="161">
        <v>5.26</v>
      </c>
      <c r="G62" s="38">
        <f>C62-E62</f>
        <v>0</v>
      </c>
      <c r="H62" s="43">
        <f>D62-F62</f>
        <v>0</v>
      </c>
      <c r="I62" s="33"/>
      <c r="AE62" s="107"/>
    </row>
    <row r="63" spans="1:31" x14ac:dyDescent="0.25">
      <c r="A63" s="37" t="s">
        <v>92</v>
      </c>
      <c r="B63" s="149" t="s">
        <v>93</v>
      </c>
      <c r="C63" s="44"/>
      <c r="D63" s="45"/>
      <c r="E63" s="46"/>
      <c r="F63" s="162"/>
      <c r="G63" s="44"/>
      <c r="H63" s="45"/>
      <c r="I63" s="41"/>
      <c r="AE63" s="107"/>
    </row>
    <row r="64" spans="1:31" x14ac:dyDescent="0.25">
      <c r="A64" s="24" t="s">
        <v>3</v>
      </c>
      <c r="B64" s="149" t="s">
        <v>94</v>
      </c>
      <c r="C64" s="44"/>
      <c r="D64" s="45"/>
      <c r="E64" s="46"/>
      <c r="F64" s="162"/>
      <c r="G64" s="44"/>
      <c r="H64" s="45"/>
      <c r="I64" s="41"/>
      <c r="AE64" s="107"/>
    </row>
    <row r="65" spans="1:31" x14ac:dyDescent="0.25">
      <c r="A65" s="24"/>
      <c r="B65" s="149"/>
      <c r="C65" s="30"/>
      <c r="D65" s="31"/>
      <c r="E65" s="32"/>
      <c r="F65" s="141"/>
      <c r="G65" s="30"/>
      <c r="H65" s="31"/>
      <c r="I65" s="41"/>
      <c r="AE65" s="107"/>
    </row>
    <row r="66" spans="1:31" x14ac:dyDescent="0.25">
      <c r="A66" s="56" t="s">
        <v>95</v>
      </c>
      <c r="B66" s="152" t="s">
        <v>133</v>
      </c>
      <c r="C66" s="57"/>
      <c r="D66" s="58"/>
      <c r="E66" s="59"/>
      <c r="F66" s="125"/>
      <c r="G66" s="57"/>
      <c r="H66" s="58"/>
      <c r="I66" s="41"/>
      <c r="AE66" s="107"/>
    </row>
    <row r="67" spans="1:31" x14ac:dyDescent="0.25">
      <c r="A67" s="74" t="s">
        <v>92</v>
      </c>
      <c r="B67" s="149" t="s">
        <v>134</v>
      </c>
      <c r="C67" s="30"/>
      <c r="D67" s="31"/>
      <c r="E67" s="32"/>
      <c r="F67" s="141"/>
      <c r="G67" s="30"/>
      <c r="H67" s="31"/>
      <c r="I67" s="33"/>
      <c r="AE67" s="107"/>
    </row>
    <row r="68" spans="1:31" x14ac:dyDescent="0.25">
      <c r="A68" s="126" t="s">
        <v>135</v>
      </c>
      <c r="B68" s="149" t="s">
        <v>136</v>
      </c>
      <c r="C68" s="30"/>
      <c r="D68" s="31"/>
      <c r="E68" s="32"/>
      <c r="F68" s="141"/>
      <c r="G68" s="30"/>
      <c r="H68" s="31"/>
      <c r="I68" s="33"/>
      <c r="AE68" s="107"/>
    </row>
    <row r="69" spans="1:31" x14ac:dyDescent="0.25">
      <c r="A69" s="24"/>
      <c r="B69" s="149" t="s">
        <v>137</v>
      </c>
      <c r="C69" s="30"/>
      <c r="D69" s="31"/>
      <c r="E69" s="32"/>
      <c r="F69" s="141"/>
      <c r="G69" s="30"/>
      <c r="H69" s="31"/>
      <c r="I69" s="33"/>
      <c r="AE69" s="107"/>
    </row>
    <row r="70" spans="1:31" x14ac:dyDescent="0.25">
      <c r="A70" s="24"/>
      <c r="B70" s="149" t="s">
        <v>138</v>
      </c>
      <c r="C70" s="30"/>
      <c r="D70" s="31"/>
      <c r="E70" s="32"/>
      <c r="F70" s="141"/>
      <c r="G70" s="30"/>
      <c r="H70" s="31"/>
      <c r="I70" s="33"/>
      <c r="AE70" s="107"/>
    </row>
    <row r="71" spans="1:31" x14ac:dyDescent="0.25">
      <c r="A71" s="24"/>
      <c r="B71" s="149" t="s">
        <v>139</v>
      </c>
      <c r="C71" s="30"/>
      <c r="D71" s="31"/>
      <c r="E71" s="32"/>
      <c r="F71" s="141"/>
      <c r="G71" s="30"/>
      <c r="H71" s="31"/>
      <c r="I71" s="33"/>
      <c r="AE71" s="107"/>
    </row>
    <row r="72" spans="1:31" x14ac:dyDescent="0.25">
      <c r="A72" s="24"/>
      <c r="B72" s="149" t="s">
        <v>140</v>
      </c>
      <c r="C72" s="30"/>
      <c r="D72" s="31"/>
      <c r="E72" s="32"/>
      <c r="F72" s="141"/>
      <c r="G72" s="30"/>
      <c r="H72" s="31"/>
      <c r="I72" s="41"/>
      <c r="AE72" s="107"/>
    </row>
    <row r="73" spans="1:31" x14ac:dyDescent="0.25">
      <c r="A73" s="24"/>
      <c r="B73" s="149" t="s">
        <v>141</v>
      </c>
      <c r="C73" s="30"/>
      <c r="D73" s="31"/>
      <c r="E73" s="32"/>
      <c r="F73" s="141"/>
      <c r="G73" s="30"/>
      <c r="H73" s="31"/>
      <c r="I73" s="33"/>
      <c r="AD73" s="123"/>
      <c r="AE73" s="124"/>
    </row>
    <row r="74" spans="1:31" x14ac:dyDescent="0.25">
      <c r="A74" s="24"/>
      <c r="B74" s="149" t="s">
        <v>142</v>
      </c>
      <c r="C74" s="30"/>
      <c r="D74" s="31"/>
      <c r="E74" s="32"/>
      <c r="F74" s="141"/>
      <c r="G74" s="30"/>
      <c r="H74" s="31"/>
      <c r="I74" s="33"/>
      <c r="AE74" s="107"/>
    </row>
    <row r="75" spans="1:31" x14ac:dyDescent="0.25">
      <c r="A75" s="24"/>
      <c r="B75" s="149" t="s">
        <v>143</v>
      </c>
      <c r="C75" s="30"/>
      <c r="D75" s="31"/>
      <c r="E75" s="32"/>
      <c r="F75" s="141"/>
      <c r="G75" s="30"/>
      <c r="H75" s="31"/>
      <c r="I75" s="33"/>
      <c r="AE75" s="107"/>
    </row>
    <row r="76" spans="1:31" x14ac:dyDescent="0.25">
      <c r="A76" s="24"/>
      <c r="B76" s="149" t="s">
        <v>144</v>
      </c>
      <c r="C76" s="30"/>
      <c r="D76" s="31"/>
      <c r="E76" s="32"/>
      <c r="F76" s="141"/>
      <c r="G76" s="30"/>
      <c r="H76" s="31"/>
      <c r="I76" s="33"/>
      <c r="AE76" s="107"/>
    </row>
    <row r="77" spans="1:31" x14ac:dyDescent="0.25">
      <c r="A77" s="24"/>
      <c r="B77" s="149" t="s">
        <v>145</v>
      </c>
      <c r="C77" s="30"/>
      <c r="D77" s="31"/>
      <c r="E77" s="32"/>
      <c r="F77" s="141"/>
      <c r="G77" s="30"/>
      <c r="H77" s="31"/>
      <c r="I77" s="33"/>
    </row>
    <row r="78" spans="1:31" x14ac:dyDescent="0.25">
      <c r="A78" s="24"/>
      <c r="B78" s="149" t="s">
        <v>153</v>
      </c>
      <c r="C78" s="30"/>
      <c r="D78" s="31"/>
      <c r="E78" s="32"/>
      <c r="F78" s="141"/>
      <c r="G78" s="30"/>
      <c r="H78" s="31"/>
      <c r="I78" s="33"/>
    </row>
    <row r="79" spans="1:31" x14ac:dyDescent="0.25">
      <c r="A79" s="26"/>
      <c r="B79" s="153"/>
      <c r="C79" s="35"/>
      <c r="D79" s="27"/>
      <c r="E79" s="36"/>
      <c r="F79" s="25"/>
      <c r="G79" s="35"/>
      <c r="H79" s="27"/>
      <c r="I79" s="33"/>
    </row>
    <row r="80" spans="1:31" x14ac:dyDescent="0.25">
      <c r="A80" s="60" t="s">
        <v>96</v>
      </c>
      <c r="B80" s="152" t="s">
        <v>97</v>
      </c>
      <c r="C80" s="57"/>
      <c r="D80" s="58"/>
      <c r="E80" s="59"/>
      <c r="F80" s="125"/>
      <c r="G80" s="57"/>
      <c r="H80" s="58"/>
      <c r="I80" s="33"/>
    </row>
    <row r="81" spans="1:9" x14ac:dyDescent="0.25">
      <c r="A81" s="24" t="s">
        <v>92</v>
      </c>
      <c r="B81" s="149" t="s">
        <v>146</v>
      </c>
      <c r="C81" s="30"/>
      <c r="D81" s="31"/>
      <c r="E81" s="32"/>
      <c r="F81" s="141"/>
      <c r="G81" s="30"/>
      <c r="H81" s="31"/>
      <c r="I81" s="33"/>
    </row>
    <row r="82" spans="1:9" x14ac:dyDescent="0.25">
      <c r="A82" s="24" t="s">
        <v>147</v>
      </c>
      <c r="B82" s="149" t="s">
        <v>148</v>
      </c>
      <c r="C82" s="30"/>
      <c r="D82" s="31"/>
      <c r="E82" s="32"/>
      <c r="F82" s="141"/>
      <c r="G82" s="30"/>
      <c r="H82" s="31"/>
      <c r="I82" s="33"/>
    </row>
    <row r="83" spans="1:9" x14ac:dyDescent="0.25">
      <c r="A83" s="24"/>
      <c r="B83" s="149" t="s">
        <v>149</v>
      </c>
      <c r="C83" s="30"/>
      <c r="D83" s="31"/>
      <c r="E83" s="32"/>
      <c r="F83" s="141"/>
      <c r="G83" s="30"/>
      <c r="H83" s="31"/>
      <c r="I83" s="33"/>
    </row>
    <row r="84" spans="1:9" x14ac:dyDescent="0.25">
      <c r="A84" s="24"/>
      <c r="B84" s="149" t="s">
        <v>150</v>
      </c>
      <c r="C84" s="30"/>
      <c r="D84" s="31"/>
      <c r="E84" s="32"/>
      <c r="F84" s="141"/>
      <c r="G84" s="30"/>
      <c r="H84" s="31"/>
      <c r="I84" s="33"/>
    </row>
    <row r="85" spans="1:9" x14ac:dyDescent="0.25">
      <c r="A85" s="24"/>
      <c r="B85" s="149" t="s">
        <v>151</v>
      </c>
      <c r="C85" s="30"/>
      <c r="D85" s="31"/>
      <c r="E85" s="32"/>
      <c r="F85" s="141"/>
      <c r="G85" s="30"/>
      <c r="H85" s="31"/>
      <c r="I85" s="33"/>
    </row>
    <row r="86" spans="1:9" x14ac:dyDescent="0.25">
      <c r="A86" s="24"/>
      <c r="B86" s="149" t="s">
        <v>152</v>
      </c>
      <c r="C86" s="30"/>
      <c r="D86" s="31"/>
      <c r="E86" s="32"/>
      <c r="F86" s="141"/>
      <c r="G86" s="30"/>
      <c r="H86" s="31"/>
      <c r="I86" s="33"/>
    </row>
    <row r="87" spans="1:9" x14ac:dyDescent="0.25">
      <c r="A87" s="24"/>
      <c r="B87" s="149" t="s">
        <v>154</v>
      </c>
      <c r="C87" s="30"/>
      <c r="D87" s="31"/>
      <c r="E87" s="32"/>
      <c r="F87" s="141"/>
      <c r="G87" s="30"/>
      <c r="H87" s="31"/>
      <c r="I87" s="33"/>
    </row>
    <row r="88" spans="1:9" x14ac:dyDescent="0.25">
      <c r="A88" s="26"/>
      <c r="B88" s="153"/>
      <c r="C88" s="35"/>
      <c r="D88" s="27"/>
      <c r="E88" s="36"/>
      <c r="F88" s="25"/>
      <c r="G88" s="35"/>
      <c r="H88" s="27"/>
      <c r="I88" s="33"/>
    </row>
    <row r="89" spans="1:9" x14ac:dyDescent="0.25">
      <c r="A89" s="42" t="s">
        <v>107</v>
      </c>
      <c r="B89" s="152" t="s">
        <v>109</v>
      </c>
      <c r="C89" s="38">
        <f>D89*15841.2*12</f>
        <v>24712.272000000004</v>
      </c>
      <c r="D89" s="61">
        <v>0.13</v>
      </c>
      <c r="E89" s="40">
        <v>6220.8</v>
      </c>
      <c r="F89" s="160">
        <v>0.03</v>
      </c>
      <c r="G89" s="38">
        <f>C89-E89</f>
        <v>18491.472000000005</v>
      </c>
      <c r="H89" s="43">
        <f>D89-F89</f>
        <v>0.1</v>
      </c>
      <c r="I89" s="134"/>
    </row>
    <row r="90" spans="1:9" x14ac:dyDescent="0.25">
      <c r="A90" s="37" t="s">
        <v>108</v>
      </c>
      <c r="B90" s="149" t="s">
        <v>110</v>
      </c>
      <c r="C90" s="30"/>
      <c r="D90" s="31"/>
      <c r="E90" s="32"/>
      <c r="F90" s="162"/>
      <c r="G90" s="30"/>
      <c r="H90" s="31"/>
      <c r="I90" s="33"/>
    </row>
    <row r="91" spans="1:9" x14ac:dyDescent="0.25">
      <c r="A91" s="63" t="s">
        <v>111</v>
      </c>
      <c r="B91" s="154" t="s">
        <v>99</v>
      </c>
      <c r="C91" s="38">
        <f>D91*15841.2*12</f>
        <v>260429.32800000004</v>
      </c>
      <c r="D91" s="61">
        <v>1.37</v>
      </c>
      <c r="E91" s="38">
        <v>228119.12</v>
      </c>
      <c r="F91" s="161">
        <v>1.2</v>
      </c>
      <c r="G91" s="38">
        <f>C91-E91</f>
        <v>32310.208000000042</v>
      </c>
      <c r="H91" s="43">
        <f>D91-F91</f>
        <v>0.17000000000000015</v>
      </c>
      <c r="I91" s="33"/>
    </row>
    <row r="92" spans="1:9" x14ac:dyDescent="0.25">
      <c r="A92" s="37" t="s">
        <v>106</v>
      </c>
      <c r="B92" s="71"/>
      <c r="C92" s="30"/>
      <c r="D92" s="31"/>
      <c r="E92" s="32"/>
      <c r="F92" s="141"/>
      <c r="G92" s="30"/>
      <c r="H92" s="31"/>
      <c r="I92" s="33"/>
    </row>
    <row r="93" spans="1:9" x14ac:dyDescent="0.25">
      <c r="A93" s="42" t="s">
        <v>161</v>
      </c>
      <c r="B93" s="152" t="s">
        <v>77</v>
      </c>
      <c r="C93" s="38">
        <f>D93*15841.2*12</f>
        <v>83641.536000000007</v>
      </c>
      <c r="D93" s="43">
        <v>0.44</v>
      </c>
      <c r="E93" s="38">
        <f>F93*15841.2*12</f>
        <v>83641.536000000007</v>
      </c>
      <c r="F93" s="161">
        <v>0.44</v>
      </c>
      <c r="G93" s="38">
        <f>C93-E93</f>
        <v>0</v>
      </c>
      <c r="H93" s="43">
        <f>D93-F93</f>
        <v>0</v>
      </c>
      <c r="I93" s="33"/>
    </row>
    <row r="94" spans="1:9" x14ac:dyDescent="0.25">
      <c r="A94" s="47"/>
      <c r="B94" s="153"/>
      <c r="C94" s="44"/>
      <c r="D94" s="45"/>
      <c r="E94" s="50"/>
      <c r="F94" s="162"/>
      <c r="G94" s="44"/>
      <c r="H94" s="45"/>
      <c r="I94" s="41"/>
    </row>
    <row r="95" spans="1:9" x14ac:dyDescent="0.25">
      <c r="A95" s="42" t="s">
        <v>162</v>
      </c>
      <c r="B95" s="152" t="s">
        <v>77</v>
      </c>
      <c r="C95" s="38">
        <f>D95*15841.2*12</f>
        <v>89344.367999999988</v>
      </c>
      <c r="D95" s="43">
        <v>0.47</v>
      </c>
      <c r="E95" s="38">
        <f>F95*15841.2*12</f>
        <v>89344.367999999988</v>
      </c>
      <c r="F95" s="161">
        <v>0.47</v>
      </c>
      <c r="G95" s="38">
        <f>C95-E95</f>
        <v>0</v>
      </c>
      <c r="H95" s="43">
        <f>D95-F95</f>
        <v>0</v>
      </c>
      <c r="I95" s="33"/>
    </row>
    <row r="96" spans="1:9" x14ac:dyDescent="0.25">
      <c r="A96" s="37" t="s">
        <v>124</v>
      </c>
      <c r="B96" s="149"/>
      <c r="C96" s="44"/>
      <c r="D96" s="45"/>
      <c r="E96" s="46"/>
      <c r="F96" s="162"/>
      <c r="G96" s="44"/>
      <c r="H96" s="45"/>
      <c r="I96" s="41"/>
    </row>
    <row r="97" spans="1:11" x14ac:dyDescent="0.25">
      <c r="A97" s="47" t="s">
        <v>125</v>
      </c>
      <c r="B97" s="153"/>
      <c r="C97" s="48"/>
      <c r="D97" s="49"/>
      <c r="E97" s="50"/>
      <c r="F97" s="90"/>
      <c r="G97" s="48"/>
      <c r="H97" s="49"/>
      <c r="I97" s="41"/>
    </row>
    <row r="98" spans="1:11" x14ac:dyDescent="0.25">
      <c r="A98" s="63" t="s">
        <v>163</v>
      </c>
      <c r="B98" s="152" t="s">
        <v>77</v>
      </c>
      <c r="C98" s="38">
        <f>D98*15841.2*12</f>
        <v>49424.544000000009</v>
      </c>
      <c r="D98" s="45">
        <v>0.26</v>
      </c>
      <c r="E98" s="38">
        <f>F98*15841.2*12</f>
        <v>49424.544000000009</v>
      </c>
      <c r="F98" s="161">
        <v>0.26</v>
      </c>
      <c r="G98" s="38">
        <f>C98-E98</f>
        <v>0</v>
      </c>
      <c r="H98" s="43">
        <f>D98-F98</f>
        <v>0</v>
      </c>
      <c r="I98" s="41"/>
    </row>
    <row r="99" spans="1:11" x14ac:dyDescent="0.25">
      <c r="A99" s="133" t="s">
        <v>126</v>
      </c>
      <c r="B99" s="153"/>
      <c r="C99" s="44"/>
      <c r="D99" s="45"/>
      <c r="E99" s="46"/>
      <c r="F99" s="164"/>
      <c r="G99" s="44"/>
      <c r="H99" s="45"/>
      <c r="I99" s="41"/>
    </row>
    <row r="100" spans="1:11" x14ac:dyDescent="0.25">
      <c r="A100" s="130" t="s">
        <v>164</v>
      </c>
      <c r="B100" s="155" t="s">
        <v>77</v>
      </c>
      <c r="C100" s="38">
        <f>D100*15841.2*12</f>
        <v>49424.544000000009</v>
      </c>
      <c r="D100" s="131">
        <v>0.26</v>
      </c>
      <c r="E100" s="38">
        <f>F100*15841.2*12</f>
        <v>49424.544000000009</v>
      </c>
      <c r="F100" s="162">
        <v>0.26</v>
      </c>
      <c r="G100" s="38">
        <f>C100-E100</f>
        <v>0</v>
      </c>
      <c r="H100" s="43">
        <f>D100-F100</f>
        <v>0</v>
      </c>
      <c r="I100" s="41"/>
    </row>
    <row r="101" spans="1:11" x14ac:dyDescent="0.25">
      <c r="A101" s="130" t="s">
        <v>159</v>
      </c>
      <c r="B101" s="155"/>
      <c r="C101" s="48"/>
      <c r="D101" s="68"/>
      <c r="E101" s="50"/>
      <c r="F101" s="162"/>
      <c r="G101" s="48"/>
      <c r="H101" s="49"/>
      <c r="I101" s="41"/>
    </row>
    <row r="102" spans="1:11" x14ac:dyDescent="0.25">
      <c r="A102" s="63" t="s">
        <v>175</v>
      </c>
      <c r="B102" s="139" t="s">
        <v>77</v>
      </c>
      <c r="C102" s="38">
        <f>D102*15841.2*12</f>
        <v>19009.440000000002</v>
      </c>
      <c r="D102" s="62">
        <v>0.1</v>
      </c>
      <c r="E102" s="38">
        <v>48.36</v>
      </c>
      <c r="F102" s="165">
        <v>0</v>
      </c>
      <c r="G102" s="38">
        <f>C102-E102</f>
        <v>18961.080000000002</v>
      </c>
      <c r="H102" s="43">
        <f>D102-F102</f>
        <v>0.1</v>
      </c>
      <c r="I102" s="134"/>
    </row>
    <row r="103" spans="1:11" x14ac:dyDescent="0.25">
      <c r="A103" s="144" t="s">
        <v>187</v>
      </c>
      <c r="B103" s="25"/>
      <c r="C103" s="44"/>
      <c r="D103" s="62"/>
      <c r="E103" s="162"/>
      <c r="F103" s="164"/>
      <c r="G103" s="44"/>
      <c r="H103" s="45"/>
      <c r="I103" s="41"/>
    </row>
    <row r="104" spans="1:11" x14ac:dyDescent="0.25">
      <c r="A104" s="42" t="s">
        <v>165</v>
      </c>
      <c r="B104" s="152"/>
      <c r="C104" s="38">
        <f>D104*15841.2*12</f>
        <v>575986.03199999989</v>
      </c>
      <c r="D104" s="61">
        <v>3.03</v>
      </c>
      <c r="E104" s="38">
        <f>F104*15841.2*12</f>
        <v>575986.03199999989</v>
      </c>
      <c r="F104" s="161">
        <v>3.03</v>
      </c>
      <c r="G104" s="38">
        <f>C104-E104</f>
        <v>0</v>
      </c>
      <c r="H104" s="43">
        <f>D104-F104</f>
        <v>0</v>
      </c>
      <c r="I104" s="41"/>
    </row>
    <row r="105" spans="1:11" x14ac:dyDescent="0.25">
      <c r="A105" s="37" t="s">
        <v>127</v>
      </c>
      <c r="B105" s="149"/>
      <c r="C105" s="71"/>
      <c r="D105" s="75"/>
      <c r="E105" s="162"/>
      <c r="F105" s="196"/>
      <c r="G105" s="44"/>
      <c r="H105" s="45"/>
      <c r="I105" s="41"/>
    </row>
    <row r="106" spans="1:11" x14ac:dyDescent="0.25">
      <c r="A106" s="65" t="s">
        <v>155</v>
      </c>
      <c r="B106" s="152"/>
      <c r="C106" s="64">
        <f>C19+C29+C44+C48+C51+C62+C89+C91+C93+C95+C104+C98+C100+C102</f>
        <v>5003284.6079999991</v>
      </c>
      <c r="D106" s="158">
        <f>D19+D29+D44+D48+D51+D62+D89+D91+D93+D95+D104+D98+D100+D102</f>
        <v>26.320000000000004</v>
      </c>
      <c r="E106" s="157">
        <f>E19+E29+E44+E48+E51+E62+E89+E91+E93+E95+E104+E98+E100+E102</f>
        <v>4942618.067999999</v>
      </c>
      <c r="F106" s="161">
        <f>F19+F29+F44+F48+F51+F62+F89+F91+F93+F95+F104+F98+F100+F102</f>
        <v>26.000000000000007</v>
      </c>
      <c r="G106" s="64">
        <f>C106-E106</f>
        <v>60666.540000000037</v>
      </c>
      <c r="H106" s="43">
        <f>D106-F106</f>
        <v>0.31999999999999673</v>
      </c>
      <c r="I106" s="33"/>
    </row>
    <row r="107" spans="1:11" x14ac:dyDescent="0.25">
      <c r="A107" s="66" t="s">
        <v>156</v>
      </c>
      <c r="B107" s="153"/>
      <c r="C107" s="67"/>
      <c r="D107" s="68"/>
      <c r="E107" s="90"/>
      <c r="F107" s="164"/>
      <c r="G107" s="44"/>
      <c r="H107" s="45"/>
      <c r="I107" s="33"/>
    </row>
    <row r="108" spans="1:11" x14ac:dyDescent="0.25">
      <c r="A108" s="69" t="s">
        <v>128</v>
      </c>
      <c r="B108" s="149"/>
      <c r="C108" s="38">
        <f>C110+C113+C119+C121+C115+C117</f>
        <v>2402793.2160000005</v>
      </c>
      <c r="D108" s="70">
        <f>D110+D113+D119+D121+D115+D117</f>
        <v>12.64</v>
      </c>
      <c r="E108" s="184">
        <f>E110+E113+E119+E121+E115+E117</f>
        <v>1368571.108</v>
      </c>
      <c r="F108" s="161">
        <f>F110+F113+F119+F121+F115+F117</f>
        <v>7.2099999999999991</v>
      </c>
      <c r="G108" s="64">
        <f>C108-E108</f>
        <v>1034222.1080000005</v>
      </c>
      <c r="H108" s="43">
        <f>D108-F108</f>
        <v>5.4300000000000015</v>
      </c>
      <c r="I108" s="33"/>
    </row>
    <row r="109" spans="1:11" x14ac:dyDescent="0.25">
      <c r="A109" s="69"/>
      <c r="B109" s="149"/>
      <c r="C109" s="71"/>
      <c r="D109" s="70"/>
      <c r="E109" s="160"/>
      <c r="F109" s="166"/>
      <c r="G109" s="72"/>
      <c r="H109" s="39"/>
      <c r="I109" s="33"/>
    </row>
    <row r="110" spans="1:11" x14ac:dyDescent="0.25">
      <c r="A110" s="56" t="s">
        <v>129</v>
      </c>
      <c r="B110" s="152" t="s">
        <v>113</v>
      </c>
      <c r="C110" s="38">
        <f>D110*15841.2*12</f>
        <v>380188.80000000005</v>
      </c>
      <c r="D110" s="61">
        <v>2</v>
      </c>
      <c r="E110" s="184">
        <v>231363.81</v>
      </c>
      <c r="F110" s="161">
        <v>1.22</v>
      </c>
      <c r="G110" s="169">
        <f>C110-E110</f>
        <v>148824.99000000005</v>
      </c>
      <c r="H110" s="73">
        <f>D110-F110</f>
        <v>0.78</v>
      </c>
      <c r="I110" s="134"/>
      <c r="K110" s="107"/>
    </row>
    <row r="111" spans="1:11" x14ac:dyDescent="0.25">
      <c r="A111" s="74" t="s">
        <v>98</v>
      </c>
      <c r="B111" s="149"/>
      <c r="C111" s="82"/>
      <c r="D111" s="62"/>
      <c r="E111" s="167"/>
      <c r="F111" s="197"/>
      <c r="G111" s="84"/>
      <c r="H111" s="76"/>
      <c r="I111" s="81"/>
    </row>
    <row r="112" spans="1:11" x14ac:dyDescent="0.25">
      <c r="A112" s="74" t="s">
        <v>112</v>
      </c>
      <c r="B112" s="149"/>
      <c r="C112" s="82"/>
      <c r="D112" s="62"/>
      <c r="E112" s="167"/>
      <c r="F112" s="198"/>
      <c r="G112" s="84"/>
      <c r="H112" s="76"/>
      <c r="I112" s="33"/>
    </row>
    <row r="113" spans="1:9" x14ac:dyDescent="0.25">
      <c r="A113" s="91" t="s">
        <v>176</v>
      </c>
      <c r="B113" s="139" t="s">
        <v>177</v>
      </c>
      <c r="C113" s="38">
        <f>D113*15841.2*12</f>
        <v>1748868.48</v>
      </c>
      <c r="D113" s="131">
        <v>9.1999999999999993</v>
      </c>
      <c r="E113" s="38">
        <v>874434.24</v>
      </c>
      <c r="F113" s="161">
        <v>4.5999999999999996</v>
      </c>
      <c r="G113" s="169">
        <f>C113-E113</f>
        <v>874434.24</v>
      </c>
      <c r="H113" s="73">
        <f>D113-F113</f>
        <v>4.5999999999999996</v>
      </c>
      <c r="I113" s="33"/>
    </row>
    <row r="114" spans="1:9" x14ac:dyDescent="0.25">
      <c r="A114" s="142" t="s">
        <v>178</v>
      </c>
      <c r="B114" s="25" t="s">
        <v>179</v>
      </c>
      <c r="C114" s="82"/>
      <c r="D114" s="62"/>
      <c r="E114" s="85"/>
      <c r="F114" s="167"/>
      <c r="G114" s="84"/>
      <c r="H114" s="76"/>
      <c r="I114" s="33"/>
    </row>
    <row r="115" spans="1:9" x14ac:dyDescent="0.25">
      <c r="A115" s="145" t="s">
        <v>180</v>
      </c>
      <c r="B115" s="139" t="s">
        <v>177</v>
      </c>
      <c r="C115" s="38">
        <f>D115*15841.2*12</f>
        <v>28514.159999999996</v>
      </c>
      <c r="D115" s="131">
        <v>0.15</v>
      </c>
      <c r="E115" s="38">
        <v>18058.97</v>
      </c>
      <c r="F115" s="165">
        <v>0.1</v>
      </c>
      <c r="G115" s="169">
        <f>C115-E115</f>
        <v>10455.189999999995</v>
      </c>
      <c r="H115" s="73">
        <f>D115-F115</f>
        <v>4.9999999999999989E-2</v>
      </c>
      <c r="I115" s="33"/>
    </row>
    <row r="116" spans="1:9" x14ac:dyDescent="0.25">
      <c r="A116" s="146" t="s">
        <v>181</v>
      </c>
      <c r="B116" s="25" t="s">
        <v>179</v>
      </c>
      <c r="C116" s="86"/>
      <c r="D116" s="68"/>
      <c r="E116" s="168"/>
      <c r="F116" s="198"/>
      <c r="G116" s="87"/>
      <c r="H116" s="77"/>
      <c r="I116" s="41"/>
    </row>
    <row r="117" spans="1:9" x14ac:dyDescent="0.25">
      <c r="A117" s="145" t="s">
        <v>182</v>
      </c>
      <c r="B117" s="139" t="s">
        <v>177</v>
      </c>
      <c r="C117" s="38">
        <f>D117*15841.2*12</f>
        <v>41820.768000000004</v>
      </c>
      <c r="D117" s="62">
        <v>0.22</v>
      </c>
      <c r="E117" s="38">
        <f>F117*15841.2*12</f>
        <v>41820.768000000004</v>
      </c>
      <c r="F117" s="196">
        <v>0.22</v>
      </c>
      <c r="G117" s="169">
        <f>C117-E117</f>
        <v>0</v>
      </c>
      <c r="H117" s="73">
        <f>D117-F117</f>
        <v>0</v>
      </c>
      <c r="I117" s="41"/>
    </row>
    <row r="118" spans="1:9" x14ac:dyDescent="0.25">
      <c r="A118" s="147" t="s">
        <v>183</v>
      </c>
      <c r="B118" s="25" t="s">
        <v>179</v>
      </c>
      <c r="C118" s="82"/>
      <c r="D118" s="62"/>
      <c r="E118" s="167"/>
      <c r="F118" s="198"/>
      <c r="G118" s="84"/>
      <c r="H118" s="76"/>
      <c r="I118" s="41"/>
    </row>
    <row r="119" spans="1:9" x14ac:dyDescent="0.25">
      <c r="A119" s="56" t="s">
        <v>130</v>
      </c>
      <c r="B119" s="152" t="s">
        <v>102</v>
      </c>
      <c r="C119" s="38">
        <f>D119*15841.2*12</f>
        <v>123561.36000000002</v>
      </c>
      <c r="D119" s="61">
        <v>0.65</v>
      </c>
      <c r="E119" s="38">
        <v>123540.28</v>
      </c>
      <c r="F119" s="161">
        <v>0.65</v>
      </c>
      <c r="G119" s="169">
        <f>C119-E119</f>
        <v>21.080000000016298</v>
      </c>
      <c r="H119" s="73">
        <f>D119-F119</f>
        <v>0</v>
      </c>
      <c r="I119" s="81"/>
    </row>
    <row r="120" spans="1:9" x14ac:dyDescent="0.25">
      <c r="A120" s="74" t="s">
        <v>103</v>
      </c>
      <c r="B120" s="153"/>
      <c r="C120" s="135"/>
      <c r="D120" s="68"/>
      <c r="E120" s="88"/>
      <c r="F120" s="168"/>
      <c r="G120" s="87"/>
      <c r="H120" s="77"/>
      <c r="I120" s="33"/>
    </row>
    <row r="121" spans="1:9" x14ac:dyDescent="0.25">
      <c r="A121" s="91" t="s">
        <v>131</v>
      </c>
      <c r="B121" s="152" t="s">
        <v>102</v>
      </c>
      <c r="C121" s="38">
        <f>D121*15841.2*12</f>
        <v>79839.648000000001</v>
      </c>
      <c r="D121" s="70">
        <v>0.42</v>
      </c>
      <c r="E121" s="38">
        <v>79353.039999999994</v>
      </c>
      <c r="F121" s="160">
        <v>0.42</v>
      </c>
      <c r="G121" s="92">
        <f>C121-E121</f>
        <v>486.60800000000745</v>
      </c>
      <c r="H121" s="73">
        <f>D121-F121</f>
        <v>0</v>
      </c>
      <c r="I121" s="81"/>
    </row>
    <row r="122" spans="1:9" x14ac:dyDescent="0.25">
      <c r="A122" s="74" t="s">
        <v>132</v>
      </c>
      <c r="B122" s="71"/>
      <c r="C122" s="82"/>
      <c r="D122" s="83"/>
      <c r="E122" s="85"/>
      <c r="F122" s="167"/>
      <c r="G122" s="84"/>
      <c r="H122" s="76"/>
      <c r="I122" s="33"/>
    </row>
    <row r="123" spans="1:9" x14ac:dyDescent="0.25">
      <c r="A123" s="74"/>
      <c r="B123" s="71"/>
      <c r="C123" s="89"/>
      <c r="D123" s="62"/>
      <c r="E123" s="46"/>
      <c r="F123" s="162"/>
      <c r="G123" s="44"/>
      <c r="H123" s="45"/>
      <c r="I123" s="33"/>
    </row>
    <row r="124" spans="1:9" x14ac:dyDescent="0.25">
      <c r="A124" s="42" t="s">
        <v>100</v>
      </c>
      <c r="B124" s="60"/>
      <c r="C124" s="78">
        <f>C106+C108</f>
        <v>7406077.8239999991</v>
      </c>
      <c r="D124" s="61">
        <f>D106+D108</f>
        <v>38.960000000000008</v>
      </c>
      <c r="E124" s="157">
        <f>E106+E108</f>
        <v>6311189.175999999</v>
      </c>
      <c r="F124" s="161">
        <f>F106+F108</f>
        <v>33.210000000000008</v>
      </c>
      <c r="G124" s="64">
        <f>C124-E124</f>
        <v>1094888.648</v>
      </c>
      <c r="H124" s="43">
        <f>D124-F124</f>
        <v>5.75</v>
      </c>
      <c r="I124" s="33"/>
    </row>
    <row r="125" spans="1:9" ht="15.75" thickBot="1" x14ac:dyDescent="0.3">
      <c r="A125" s="37" t="s">
        <v>157</v>
      </c>
      <c r="B125" s="24"/>
      <c r="C125" s="37"/>
      <c r="D125" s="75"/>
      <c r="E125" s="208"/>
      <c r="F125" s="130"/>
      <c r="G125" s="37"/>
      <c r="H125" s="214"/>
      <c r="I125" s="33"/>
    </row>
    <row r="126" spans="1:9" ht="15.75" thickBot="1" x14ac:dyDescent="0.3">
      <c r="A126" s="220" t="s">
        <v>197</v>
      </c>
      <c r="B126" s="219"/>
      <c r="C126" s="212"/>
      <c r="D126" s="191"/>
      <c r="E126" s="222">
        <v>90537.76</v>
      </c>
      <c r="F126" s="170"/>
      <c r="G126" s="212"/>
      <c r="H126" s="190"/>
      <c r="I126" s="177"/>
    </row>
    <row r="127" spans="1:9" ht="25.5" customHeight="1" thickBot="1" x14ac:dyDescent="0.3">
      <c r="A127" s="229" t="s">
        <v>198</v>
      </c>
      <c r="B127" s="230"/>
      <c r="C127" s="212"/>
      <c r="D127" s="191"/>
      <c r="E127" s="223">
        <v>55505.599999999999</v>
      </c>
      <c r="F127" s="170"/>
      <c r="G127" s="212"/>
      <c r="H127" s="190"/>
      <c r="I127" s="177"/>
    </row>
    <row r="128" spans="1:9" ht="15.75" thickBot="1" x14ac:dyDescent="0.3">
      <c r="A128" s="206" t="s">
        <v>200</v>
      </c>
      <c r="B128" s="185"/>
      <c r="C128" s="212"/>
      <c r="D128" s="191"/>
      <c r="E128" s="224">
        <v>11511.31</v>
      </c>
      <c r="F128" s="170"/>
      <c r="G128" s="212"/>
      <c r="H128" s="190"/>
      <c r="I128" s="177"/>
    </row>
    <row r="129" spans="1:9" ht="15.75" thickBot="1" x14ac:dyDescent="0.3">
      <c r="A129" s="206" t="s">
        <v>201</v>
      </c>
      <c r="B129" s="185"/>
      <c r="C129" s="212"/>
      <c r="D129" s="191"/>
      <c r="E129" s="224">
        <v>4634.28</v>
      </c>
      <c r="F129" s="170"/>
      <c r="G129" s="212"/>
      <c r="H129" s="190"/>
      <c r="I129" s="177"/>
    </row>
    <row r="130" spans="1:9" ht="15.75" thickBot="1" x14ac:dyDescent="0.3">
      <c r="A130" s="186" t="s">
        <v>186</v>
      </c>
      <c r="B130" s="148"/>
      <c r="C130" s="212"/>
      <c r="D130" s="191"/>
      <c r="E130" s="207">
        <f>E124+E126+E129+E127+E128</f>
        <v>6473378.1259999983</v>
      </c>
      <c r="F130" s="170"/>
      <c r="G130" s="212"/>
      <c r="H130" s="190"/>
      <c r="I130" s="134"/>
    </row>
    <row r="131" spans="1:9" ht="15.75" thickBot="1" x14ac:dyDescent="0.3">
      <c r="A131" s="216" t="s">
        <v>196</v>
      </c>
      <c r="B131" s="217"/>
      <c r="C131" s="210"/>
      <c r="D131" s="209"/>
      <c r="E131" s="218">
        <v>58421</v>
      </c>
      <c r="F131" s="211"/>
      <c r="G131" s="210"/>
      <c r="H131" s="190"/>
      <c r="I131" s="134"/>
    </row>
    <row r="132" spans="1:9" ht="15.75" thickBot="1" x14ac:dyDescent="0.3">
      <c r="A132" s="220" t="s">
        <v>197</v>
      </c>
      <c r="B132" s="221"/>
      <c r="C132" s="210"/>
      <c r="D132" s="209"/>
      <c r="E132" s="218">
        <v>190000</v>
      </c>
      <c r="F132" s="211"/>
      <c r="G132" s="210"/>
      <c r="H132" s="190"/>
      <c r="I132" s="177"/>
    </row>
    <row r="133" spans="1:9" ht="28.5" customHeight="1" thickBot="1" x14ac:dyDescent="0.3">
      <c r="A133" s="231" t="s">
        <v>199</v>
      </c>
      <c r="B133" s="230"/>
      <c r="C133" s="212"/>
      <c r="D133" s="189"/>
      <c r="E133" s="225">
        <v>55505.599999999999</v>
      </c>
      <c r="F133" s="190"/>
      <c r="G133" s="212"/>
      <c r="H133" s="190"/>
      <c r="I133" s="134"/>
    </row>
    <row r="134" spans="1:9" x14ac:dyDescent="0.25">
      <c r="A134" s="4"/>
      <c r="B134" s="4"/>
      <c r="C134" s="4"/>
      <c r="D134" s="33"/>
      <c r="E134" s="4"/>
      <c r="F134" s="4"/>
      <c r="G134" s="4"/>
      <c r="H134" s="4"/>
      <c r="I134" s="33"/>
    </row>
    <row r="135" spans="1:9" ht="15.75" x14ac:dyDescent="0.25">
      <c r="A135" s="3" t="s">
        <v>204</v>
      </c>
      <c r="B135" s="3"/>
      <c r="C135" s="3"/>
      <c r="D135" s="33"/>
      <c r="E135" s="3"/>
      <c r="F135" s="3"/>
      <c r="G135" s="3"/>
      <c r="H135" s="3"/>
      <c r="I135" s="33"/>
    </row>
    <row r="136" spans="1:9" ht="15.75" x14ac:dyDescent="0.25">
      <c r="A136" s="3" t="s">
        <v>3</v>
      </c>
      <c r="B136" s="3"/>
      <c r="C136" s="3"/>
      <c r="D136" s="33"/>
      <c r="E136" s="3"/>
      <c r="F136" s="3"/>
      <c r="G136" s="215"/>
      <c r="H136" s="3"/>
      <c r="I136" s="33"/>
    </row>
    <row r="137" spans="1:9" ht="15.75" x14ac:dyDescent="0.25">
      <c r="A137" s="3"/>
      <c r="B137" s="3"/>
      <c r="C137" s="3"/>
      <c r="D137" s="33"/>
      <c r="E137" s="3"/>
      <c r="F137" s="3"/>
      <c r="G137" s="119"/>
      <c r="H137" s="3"/>
      <c r="I137" s="33"/>
    </row>
    <row r="138" spans="1:9" ht="15.75" x14ac:dyDescent="0.25">
      <c r="A138" s="3"/>
      <c r="B138" s="192"/>
      <c r="C138" s="107"/>
      <c r="D138" s="41"/>
      <c r="E138" s="3"/>
      <c r="F138" s="3"/>
      <c r="G138" s="119"/>
      <c r="H138" s="3"/>
      <c r="I138" s="33"/>
    </row>
    <row r="139" spans="1:9" ht="15.75" x14ac:dyDescent="0.25">
      <c r="B139" s="193"/>
      <c r="F139" s="3"/>
      <c r="G139" s="119"/>
      <c r="H139" s="3"/>
      <c r="I139" s="119"/>
    </row>
    <row r="140" spans="1:9" x14ac:dyDescent="0.25">
      <c r="G140" s="107"/>
      <c r="H140" s="33"/>
    </row>
    <row r="141" spans="1:9" ht="15.75" x14ac:dyDescent="0.25">
      <c r="G141" s="107"/>
      <c r="H141" s="3"/>
      <c r="I141" s="33"/>
    </row>
    <row r="142" spans="1:9" ht="15.75" x14ac:dyDescent="0.25">
      <c r="H142" s="3"/>
      <c r="I142" s="3"/>
    </row>
    <row r="143" spans="1:9" ht="15.75" x14ac:dyDescent="0.25">
      <c r="H143" s="3"/>
      <c r="I143" s="3"/>
    </row>
    <row r="144" spans="1:9" ht="15.75" x14ac:dyDescent="0.25">
      <c r="H144" s="3"/>
    </row>
    <row r="145" spans="8:9" ht="15.75" x14ac:dyDescent="0.25">
      <c r="H145" s="3"/>
    </row>
    <row r="146" spans="8:9" x14ac:dyDescent="0.25">
      <c r="I146" s="107"/>
    </row>
    <row r="148" spans="8:9" x14ac:dyDescent="0.25">
      <c r="I148" s="129"/>
    </row>
    <row r="149" spans="8:9" x14ac:dyDescent="0.25">
      <c r="H149" s="107"/>
      <c r="I149" s="107"/>
    </row>
    <row r="150" spans="8:9" x14ac:dyDescent="0.25">
      <c r="H150" s="107"/>
      <c r="I150" s="107"/>
    </row>
    <row r="151" spans="8:9" x14ac:dyDescent="0.25">
      <c r="I151" s="107"/>
    </row>
    <row r="152" spans="8:9" x14ac:dyDescent="0.25">
      <c r="I152" s="107"/>
    </row>
    <row r="157" spans="8:9" x14ac:dyDescent="0.25">
      <c r="H157" s="107"/>
    </row>
    <row r="162" spans="7:7" x14ac:dyDescent="0.25">
      <c r="G162" s="129"/>
    </row>
    <row r="163" spans="7:7" x14ac:dyDescent="0.25">
      <c r="G163" s="129"/>
    </row>
    <row r="166" spans="7:7" x14ac:dyDescent="0.25">
      <c r="G166" s="107"/>
    </row>
    <row r="167" spans="7:7" x14ac:dyDescent="0.25">
      <c r="G167" s="129"/>
    </row>
    <row r="168" spans="7:7" x14ac:dyDescent="0.25">
      <c r="G168" s="129"/>
    </row>
  </sheetData>
  <mergeCells count="2">
    <mergeCell ref="A127:B127"/>
    <mergeCell ref="A133:B133"/>
  </mergeCells>
  <pageMargins left="0.39370078740157483" right="0" top="0.39370078740157483" bottom="0" header="0.31496062992125984" footer="0.31496062992125984"/>
  <pageSetup paperSize="9" scale="6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УК 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2025-03-25T07:39:15Z</dcterms:modified>
</cp:coreProperties>
</file>