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FCDFCA77-2D00-4C0F-8A7A-ECA95432CA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  <sheet name="Лист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15" i="2" l="1"/>
  <c r="D111" i="2"/>
  <c r="D106" i="2"/>
  <c r="C106" i="2" s="1"/>
  <c r="D104" i="2"/>
  <c r="C104" i="2" s="1"/>
  <c r="D102" i="2"/>
  <c r="C102" i="2" s="1"/>
  <c r="D97" i="2"/>
  <c r="D82" i="2"/>
  <c r="C21" i="2"/>
  <c r="D21" i="2" s="1"/>
  <c r="C48" i="2"/>
  <c r="D48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7" i="2"/>
  <c r="D77" i="2" s="1"/>
  <c r="C86" i="2"/>
  <c r="D86" i="2" s="1"/>
  <c r="E88" i="2"/>
  <c r="C97" i="2" l="1"/>
  <c r="C94" i="2" s="1"/>
  <c r="D94" i="2"/>
  <c r="D84" i="2"/>
  <c r="D88" i="2" s="1"/>
  <c r="C82" i="2"/>
  <c r="C84" i="2" s="1"/>
  <c r="C88" i="2" s="1"/>
</calcChain>
</file>

<file path=xl/sharedStrings.xml><?xml version="1.0" encoding="utf-8"?>
<sst xmlns="http://schemas.openxmlformats.org/spreadsheetml/2006/main" count="153" uniqueCount="123">
  <si>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</si>
  <si>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</si>
  <si>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</si>
  <si>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</si>
  <si>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</si>
  <si>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</si>
  <si>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</si>
  <si>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</si>
  <si>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</si>
  <si>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</si>
  <si>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</si>
  <si>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</si>
  <si>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</si>
  <si>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</si>
  <si>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</si>
  <si>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</si>
  <si>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</si>
  <si>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</si>
  <si>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</si>
  <si>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</si>
  <si>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</si>
  <si>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</si>
  <si>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</si>
  <si>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</si>
  <si>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</si>
  <si>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</si>
  <si>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</si>
  <si>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</si>
  <si>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</si>
  <si>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</si>
  <si>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</si>
  <si>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</si>
  <si>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</si>
  <si>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</si>
  <si>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</si>
  <si>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</si>
  <si>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</si>
  <si>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</si>
  <si>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</si>
  <si>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</si>
  <si>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</si>
  <si>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</si>
  <si>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</si>
  <si>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</si>
  <si>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</si>
  <si>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</si>
  <si>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</si>
  <si>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</si>
  <si>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</si>
  <si>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</si>
  <si>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</si>
  <si>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</si>
  <si>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</si>
  <si>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</si>
  <si>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</si>
  <si>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</si>
  <si>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</si>
  <si>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</si>
  <si>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</si>
  <si>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</si>
  <si>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</si>
  <si>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</si>
  <si>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</si>
  <si>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</si>
  <si>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</si>
  <si>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</si>
  <si>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</si>
  <si>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</si>
  <si>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</si>
  <si>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</si>
  <si>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</si>
  <si>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</si>
  <si>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</si>
  <si>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</si>
  <si>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</si>
  <si>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</si>
  <si>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</si>
  <si>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</si>
  <si>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</si>
  <si>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</si>
  <si>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</si>
  <si>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</si>
  <si>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</si>
  <si>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</si>
  <si>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</si>
  <si>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</si>
  <si>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</si>
  <si>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</si>
  <si>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</si>
  <si>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</si>
  <si>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</si>
  <si>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</si>
  <si>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</si>
  <si>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</si>
  <si>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</si>
  <si>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</si>
  <si>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</si>
  <si>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</si>
  <si>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</si>
  <si>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</si>
  <si>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</si>
  <si>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</si>
  <si>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</si>
  <si>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</si>
  <si>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</si>
  <si>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</si>
  <si>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</si>
  <si>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</si>
  <si>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</si>
  <si>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</si>
  <si>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</si>
  <si>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</si>
  <si>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</si>
  <si>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</si>
  <si>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</si>
  <si>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</si>
  <si>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</si>
  <si>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 6/3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</si>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</sst>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workbookViewId="0">
      <selection activeCell="B123" sqref="B123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122</v>
      </c>
      <c r="B2" s="4"/>
      <c r="C2" s="4"/>
      <c r="D2" s="4"/>
      <c r="E2" s="2"/>
      <c r="F2" s="2"/>
    </row>
    <row r="3" spans="1:6" ht="18.75" x14ac:dyDescent="0.3">
      <c r="A3" s="5"/>
      <c r="B3" s="5" t="s">
        <v>117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15841.2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15841.2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3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1446.08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752773.82400000002</v>
      </c>
      <c r="D18" s="47">
        <f>C18/12</f>
        <v>62731.152000000002</v>
      </c>
      <c r="E18" s="48">
        <v>3.96</v>
      </c>
      <c r="F18" s="49"/>
    </row>
    <row r="19" spans="1:6" ht="160.5" customHeight="1" x14ac:dyDescent="0.25">
      <c r="A19" s="50" t="s">
        <v>103</v>
      </c>
      <c r="B19" s="121" t="s">
        <v>104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596896.41599999997</v>
      </c>
      <c r="D21" s="55">
        <f>C21/12</f>
        <v>49741.367999999995</v>
      </c>
      <c r="E21" s="125">
        <v>3.14</v>
      </c>
      <c r="F21" s="38"/>
    </row>
    <row r="22" spans="1:6" ht="149.25" customHeight="1" x14ac:dyDescent="0.25">
      <c r="A22" s="50" t="s">
        <v>103</v>
      </c>
      <c r="B22" s="121" t="s">
        <v>105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254726.49600000004</v>
      </c>
      <c r="D23" s="59">
        <f>C23/12</f>
        <v>21227.208000000002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49424.544000000002</v>
      </c>
      <c r="D27" s="59">
        <f>C27/12</f>
        <v>4118.7120000000004</v>
      </c>
      <c r="E27" s="60">
        <v>0.26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817405.91999999993</v>
      </c>
      <c r="D30" s="70">
        <f>C30/12</f>
        <v>68117.159999999989</v>
      </c>
      <c r="E30" s="71">
        <v>4.3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76" t="s">
        <v>47</v>
      </c>
      <c r="B35" s="75" t="s">
        <v>48</v>
      </c>
      <c r="C35" s="135"/>
      <c r="D35" s="73"/>
      <c r="E35" s="74"/>
      <c r="F35" s="49"/>
    </row>
    <row r="36" spans="1:8" x14ac:dyDescent="0.25">
      <c r="A36" s="76" t="s">
        <v>49</v>
      </c>
      <c r="B36" s="75" t="s">
        <v>21</v>
      </c>
      <c r="C36" s="135"/>
      <c r="D36" s="73"/>
      <c r="E36" s="74"/>
      <c r="F36" s="49"/>
    </row>
    <row r="37" spans="1:8" x14ac:dyDescent="0.25">
      <c r="A37" s="76" t="s">
        <v>50</v>
      </c>
      <c r="B37" s="75" t="s">
        <v>48</v>
      </c>
      <c r="C37" s="135"/>
      <c r="D37" s="73"/>
      <c r="E37" s="74"/>
      <c r="F37" s="49"/>
    </row>
    <row r="38" spans="1:8" x14ac:dyDescent="0.25">
      <c r="A38" s="76" t="s">
        <v>51</v>
      </c>
      <c r="B38" s="75"/>
      <c r="C38" s="135"/>
      <c r="D38" s="73"/>
      <c r="E38" s="74"/>
      <c r="F38" s="49"/>
    </row>
    <row r="39" spans="1:8" x14ac:dyDescent="0.25">
      <c r="A39" s="76" t="s">
        <v>52</v>
      </c>
      <c r="B39" s="75"/>
      <c r="C39" s="135"/>
      <c r="D39" s="73"/>
      <c r="E39" s="74"/>
      <c r="F39" s="49"/>
    </row>
    <row r="40" spans="1:8" x14ac:dyDescent="0.25">
      <c r="A40" s="76" t="s">
        <v>53</v>
      </c>
      <c r="B40" s="75" t="s">
        <v>54</v>
      </c>
      <c r="C40" s="135"/>
      <c r="D40" s="73"/>
      <c r="E40" s="74"/>
      <c r="F40" s="49"/>
    </row>
    <row r="41" spans="1:8" x14ac:dyDescent="0.25">
      <c r="A41" s="76" t="s">
        <v>55</v>
      </c>
      <c r="B41" s="75"/>
      <c r="C41" s="135"/>
      <c r="D41" s="73"/>
      <c r="E41" s="74"/>
      <c r="F41" s="49"/>
    </row>
    <row r="42" spans="1:8" x14ac:dyDescent="0.25">
      <c r="A42" s="76" t="s">
        <v>56</v>
      </c>
      <c r="B42" s="75" t="s">
        <v>25</v>
      </c>
      <c r="C42" s="135"/>
      <c r="D42" s="73"/>
      <c r="E42" s="74"/>
      <c r="F42" s="49"/>
    </row>
    <row r="43" spans="1:8" x14ac:dyDescent="0.25">
      <c r="A43" s="76" t="s">
        <v>57</v>
      </c>
      <c r="B43" s="75"/>
      <c r="C43" s="135"/>
      <c r="D43" s="73"/>
      <c r="E43" s="74"/>
      <c r="F43" s="49"/>
    </row>
    <row r="44" spans="1:8" x14ac:dyDescent="0.25">
      <c r="A44" s="76" t="s">
        <v>58</v>
      </c>
      <c r="B44" s="75"/>
      <c r="C44" s="135"/>
      <c r="D44" s="73"/>
      <c r="E44" s="74"/>
      <c r="F44" s="49"/>
    </row>
    <row r="45" spans="1:8" x14ac:dyDescent="0.25">
      <c r="A45" s="76" t="s">
        <v>59</v>
      </c>
      <c r="B45" s="75"/>
      <c r="C45" s="135"/>
      <c r="D45" s="73"/>
      <c r="E45" s="74"/>
      <c r="F45" s="49"/>
    </row>
    <row r="46" spans="1:8" x14ac:dyDescent="0.25">
      <c r="A46" s="76" t="s">
        <v>60</v>
      </c>
      <c r="B46" s="75" t="s">
        <v>26</v>
      </c>
      <c r="C46" s="135"/>
      <c r="D46" s="73"/>
      <c r="E46" s="74"/>
      <c r="F46" s="49"/>
    </row>
    <row r="47" spans="1:8" x14ac:dyDescent="0.25">
      <c r="A47" s="42"/>
      <c r="B47" s="37"/>
      <c r="C47" s="36"/>
      <c r="D47" s="39"/>
      <c r="E47" s="40"/>
      <c r="F47" s="49"/>
    </row>
    <row r="48" spans="1:8" ht="44.25" customHeight="1" x14ac:dyDescent="0.25">
      <c r="A48" s="69" t="s">
        <v>61</v>
      </c>
      <c r="B48" s="58"/>
      <c r="C48" s="131">
        <f>E48*12*B6</f>
        <v>893443.68000000017</v>
      </c>
      <c r="D48" s="59">
        <f>C48/12</f>
        <v>74453.640000000014</v>
      </c>
      <c r="E48" s="60">
        <v>4.7</v>
      </c>
      <c r="F48" s="49"/>
      <c r="G48" s="77"/>
      <c r="H48" t="s">
        <v>21</v>
      </c>
    </row>
    <row r="49" spans="1:6" x14ac:dyDescent="0.25">
      <c r="A49" s="78" t="s">
        <v>62</v>
      </c>
      <c r="B49" s="58"/>
      <c r="C49" s="136"/>
      <c r="D49" s="79"/>
      <c r="E49" s="80"/>
      <c r="F49" s="120"/>
    </row>
    <row r="50" spans="1:6" x14ac:dyDescent="0.25">
      <c r="A50" s="81" t="s">
        <v>63</v>
      </c>
      <c r="B50" s="66"/>
      <c r="C50" s="137"/>
      <c r="D50" s="82"/>
      <c r="E50" s="83"/>
      <c r="F50" s="38"/>
    </row>
    <row r="51" spans="1:6" x14ac:dyDescent="0.25">
      <c r="A51" s="84" t="s">
        <v>64</v>
      </c>
      <c r="B51" s="37"/>
      <c r="C51" s="36"/>
      <c r="D51" s="39"/>
      <c r="E51" s="40"/>
      <c r="F51" s="38"/>
    </row>
    <row r="52" spans="1:6" x14ac:dyDescent="0.25">
      <c r="A52" s="84" t="s">
        <v>65</v>
      </c>
      <c r="B52" s="37" t="s">
        <v>66</v>
      </c>
      <c r="C52" s="36"/>
      <c r="D52" s="39"/>
      <c r="E52" s="40"/>
      <c r="F52" s="38"/>
    </row>
    <row r="53" spans="1:6" x14ac:dyDescent="0.25">
      <c r="A53" s="85" t="s">
        <v>67</v>
      </c>
      <c r="B53" s="37" t="s">
        <v>68</v>
      </c>
      <c r="C53" s="36"/>
      <c r="D53" s="39"/>
      <c r="E53" s="40"/>
      <c r="F53" s="38"/>
    </row>
    <row r="54" spans="1:6" x14ac:dyDescent="0.25">
      <c r="A54" s="84" t="s">
        <v>69</v>
      </c>
      <c r="B54" s="37" t="s">
        <v>66</v>
      </c>
      <c r="C54" s="36"/>
      <c r="D54" s="39"/>
      <c r="E54" s="40"/>
      <c r="F54" s="38"/>
    </row>
    <row r="55" spans="1:6" x14ac:dyDescent="0.25">
      <c r="A55" s="85" t="s">
        <v>99</v>
      </c>
      <c r="B55" s="37" t="s">
        <v>68</v>
      </c>
      <c r="C55" s="36"/>
      <c r="D55" s="39"/>
      <c r="E55" s="40"/>
      <c r="F55" s="38"/>
    </row>
    <row r="56" spans="1:6" x14ac:dyDescent="0.25">
      <c r="A56" s="85" t="s">
        <v>70</v>
      </c>
      <c r="B56" s="37" t="s">
        <v>68</v>
      </c>
      <c r="C56" s="36"/>
      <c r="D56" s="39"/>
      <c r="E56" s="40"/>
      <c r="F56" s="38"/>
    </row>
    <row r="57" spans="1:6" x14ac:dyDescent="0.25">
      <c r="A57" s="85" t="s">
        <v>71</v>
      </c>
      <c r="B57" s="37" t="s">
        <v>66</v>
      </c>
      <c r="C57" s="36"/>
      <c r="D57" s="39"/>
      <c r="E57" s="40"/>
      <c r="F57" s="38"/>
    </row>
    <row r="58" spans="1:6" x14ac:dyDescent="0.25">
      <c r="A58" s="85" t="s">
        <v>97</v>
      </c>
      <c r="B58" s="37" t="s">
        <v>66</v>
      </c>
      <c r="C58" s="36"/>
      <c r="D58" s="39"/>
      <c r="E58" s="40"/>
      <c r="F58" s="38"/>
    </row>
    <row r="59" spans="1:6" x14ac:dyDescent="0.25">
      <c r="A59" s="86"/>
      <c r="B59" s="66"/>
      <c r="C59" s="137"/>
      <c r="D59" s="82"/>
      <c r="E59" s="83"/>
      <c r="F59" s="38"/>
    </row>
    <row r="60" spans="1:6" x14ac:dyDescent="0.25">
      <c r="A60" s="87" t="s">
        <v>72</v>
      </c>
      <c r="B60" s="58"/>
      <c r="C60" s="136"/>
      <c r="D60" s="79"/>
      <c r="E60" s="80"/>
      <c r="F60" s="38"/>
    </row>
    <row r="61" spans="1:6" x14ac:dyDescent="0.25">
      <c r="A61" s="86" t="s">
        <v>73</v>
      </c>
      <c r="B61" s="66"/>
      <c r="C61" s="137"/>
      <c r="D61" s="82"/>
      <c r="E61" s="83"/>
      <c r="F61" s="38"/>
    </row>
    <row r="62" spans="1:6" x14ac:dyDescent="0.25">
      <c r="A62" s="42" t="s">
        <v>74</v>
      </c>
      <c r="B62" s="37"/>
      <c r="C62" s="36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6"/>
      <c r="D63" s="39"/>
      <c r="E63" s="40"/>
      <c r="F63" s="38"/>
    </row>
    <row r="64" spans="1:6" x14ac:dyDescent="0.25">
      <c r="A64" s="85" t="s">
        <v>70</v>
      </c>
      <c r="B64" s="37" t="s">
        <v>75</v>
      </c>
      <c r="C64" s="36"/>
      <c r="D64" s="39"/>
      <c r="E64" s="40"/>
      <c r="F64" s="38"/>
    </row>
    <row r="65" spans="1:6" x14ac:dyDescent="0.25">
      <c r="A65" s="85" t="s">
        <v>71</v>
      </c>
      <c r="B65" s="37" t="s">
        <v>66</v>
      </c>
      <c r="C65" s="36"/>
      <c r="D65" s="39"/>
      <c r="E65" s="40"/>
      <c r="F65" s="38"/>
    </row>
    <row r="66" spans="1:6" x14ac:dyDescent="0.25">
      <c r="A66" s="85" t="s">
        <v>76</v>
      </c>
      <c r="B66" s="37" t="s">
        <v>75</v>
      </c>
      <c r="C66" s="36"/>
      <c r="D66" s="39"/>
      <c r="E66" s="40"/>
      <c r="F66" s="38"/>
    </row>
    <row r="67" spans="1:6" x14ac:dyDescent="0.25">
      <c r="A67" s="85" t="s">
        <v>96</v>
      </c>
      <c r="B67" s="37" t="s">
        <v>66</v>
      </c>
      <c r="C67" s="36"/>
      <c r="D67" s="39"/>
      <c r="E67" s="40"/>
      <c r="F67" s="38"/>
    </row>
    <row r="68" spans="1:6" x14ac:dyDescent="0.25">
      <c r="A68" s="42"/>
      <c r="B68" s="37"/>
      <c r="C68" s="36"/>
      <c r="D68" s="39"/>
      <c r="E68" s="40"/>
      <c r="F68" s="38"/>
    </row>
    <row r="69" spans="1:6" x14ac:dyDescent="0.25">
      <c r="A69" s="57" t="s">
        <v>77</v>
      </c>
      <c r="B69" s="58" t="s">
        <v>78</v>
      </c>
      <c r="C69" s="131">
        <f>E69*12*B6</f>
        <v>5702.8320000000003</v>
      </c>
      <c r="D69" s="59">
        <f>C69/12</f>
        <v>475.23600000000005</v>
      </c>
      <c r="E69" s="60">
        <v>0.03</v>
      </c>
      <c r="F69" s="38"/>
    </row>
    <row r="70" spans="1:6" x14ac:dyDescent="0.25">
      <c r="A70" s="65" t="s">
        <v>79</v>
      </c>
      <c r="B70" s="66" t="s">
        <v>100</v>
      </c>
      <c r="C70" s="132"/>
      <c r="D70" s="63"/>
      <c r="E70" s="64"/>
      <c r="F70" s="38"/>
    </row>
    <row r="71" spans="1:6" x14ac:dyDescent="0.25">
      <c r="A71" s="57" t="s">
        <v>80</v>
      </c>
      <c r="B71" s="58"/>
      <c r="C71" s="131"/>
      <c r="D71" s="59"/>
      <c r="E71" s="60"/>
      <c r="F71" s="38"/>
    </row>
    <row r="72" spans="1:6" x14ac:dyDescent="0.25">
      <c r="A72" s="61" t="s">
        <v>81</v>
      </c>
      <c r="B72" s="37"/>
      <c r="C72" s="132"/>
      <c r="D72" s="63"/>
      <c r="E72" s="64"/>
      <c r="F72" s="38"/>
    </row>
    <row r="73" spans="1:6" x14ac:dyDescent="0.25">
      <c r="A73" s="57" t="s">
        <v>82</v>
      </c>
      <c r="B73" s="58"/>
      <c r="C73" s="131"/>
      <c r="D73" s="59"/>
      <c r="E73" s="60"/>
      <c r="F73" s="38"/>
    </row>
    <row r="74" spans="1:6" x14ac:dyDescent="0.25">
      <c r="A74" s="61" t="s">
        <v>83</v>
      </c>
      <c r="B74" s="66"/>
      <c r="C74" s="133"/>
      <c r="D74" s="67"/>
      <c r="E74" s="68"/>
      <c r="F74" s="38"/>
    </row>
    <row r="75" spans="1:6" x14ac:dyDescent="0.25">
      <c r="A75" s="57" t="s">
        <v>98</v>
      </c>
      <c r="B75" s="58" t="s">
        <v>84</v>
      </c>
      <c r="C75" s="131">
        <f>E75*12*B6</f>
        <v>260429.32800000004</v>
      </c>
      <c r="D75" s="88">
        <f>C75/12</f>
        <v>21702.444000000003</v>
      </c>
      <c r="E75" s="89">
        <v>1.37</v>
      </c>
      <c r="F75" s="38"/>
    </row>
    <row r="76" spans="1:6" x14ac:dyDescent="0.25">
      <c r="A76" s="84"/>
      <c r="B76" s="66"/>
      <c r="C76" s="133"/>
      <c r="D76" s="67"/>
      <c r="E76" s="68"/>
      <c r="F76" s="38"/>
    </row>
    <row r="77" spans="1:6" x14ac:dyDescent="0.25">
      <c r="A77" s="57" t="s">
        <v>95</v>
      </c>
      <c r="B77" s="58" t="s">
        <v>35</v>
      </c>
      <c r="C77" s="131">
        <f>E77*12*B6</f>
        <v>83641.536000000007</v>
      </c>
      <c r="D77" s="59">
        <f>C77/12</f>
        <v>6970.1280000000006</v>
      </c>
      <c r="E77" s="89">
        <v>0.44</v>
      </c>
      <c r="F77" s="38"/>
    </row>
    <row r="78" spans="1:6" x14ac:dyDescent="0.25">
      <c r="A78" s="65"/>
      <c r="B78" s="66"/>
      <c r="C78" s="133"/>
      <c r="D78" s="67"/>
      <c r="E78" s="68"/>
      <c r="F78" s="38"/>
    </row>
    <row r="79" spans="1:6" x14ac:dyDescent="0.25">
      <c r="A79" s="61" t="s">
        <v>85</v>
      </c>
      <c r="B79" s="58" t="s">
        <v>35</v>
      </c>
      <c r="C79" s="131">
        <f>E79*12*B6</f>
        <v>89344.368000000002</v>
      </c>
      <c r="D79" s="88">
        <f>C79/12</f>
        <v>7445.3640000000005</v>
      </c>
      <c r="E79" s="89">
        <v>0.47</v>
      </c>
      <c r="F79" s="38"/>
    </row>
    <row r="80" spans="1:6" x14ac:dyDescent="0.25">
      <c r="A80" s="61" t="s">
        <v>107</v>
      </c>
      <c r="B80" s="37"/>
      <c r="C80" s="132"/>
      <c r="D80" s="63"/>
      <c r="E80" s="64"/>
      <c r="F80" s="38"/>
    </row>
    <row r="81" spans="1:8" x14ac:dyDescent="0.25">
      <c r="A81" s="61" t="s">
        <v>108</v>
      </c>
      <c r="B81" s="37"/>
      <c r="C81" s="132"/>
      <c r="D81" s="63"/>
      <c r="E81" s="64"/>
      <c r="F81" s="38"/>
    </row>
    <row r="82" spans="1:8" x14ac:dyDescent="0.25">
      <c r="A82" s="57" t="s">
        <v>109</v>
      </c>
      <c r="B82" s="58" t="s">
        <v>35</v>
      </c>
      <c r="C82" s="138">
        <f>D82*12</f>
        <v>49424.544000000009</v>
      </c>
      <c r="D82" s="59">
        <f>B6*E82</f>
        <v>4118.7120000000004</v>
      </c>
      <c r="E82" s="89">
        <v>0.26</v>
      </c>
      <c r="F82" s="38"/>
    </row>
    <row r="83" spans="1:8" x14ac:dyDescent="0.25">
      <c r="A83" s="65" t="s">
        <v>110</v>
      </c>
      <c r="B83" s="66"/>
      <c r="C83" s="133"/>
      <c r="D83" s="67"/>
      <c r="E83" s="68"/>
      <c r="F83" s="38"/>
    </row>
    <row r="84" spans="1:8" x14ac:dyDescent="0.25">
      <c r="A84" s="90" t="s">
        <v>86</v>
      </c>
      <c r="B84" s="58"/>
      <c r="C84" s="139">
        <f>C18+C21+C23+C27+C30+C48+C71+C75+C73+C69+C77+C79+C82</f>
        <v>3853213.4880000004</v>
      </c>
      <c r="D84" s="93">
        <f>D18+D21+D23+D27+D30+D48+D71+D75+D73+D69+D77+D79+D82</f>
        <v>321101.12400000001</v>
      </c>
      <c r="E84" s="60">
        <f>E18+E21+E23+E27+E30+E48+E71+E75+E73+E69+E77+E79+E82</f>
        <v>20.270000000000003</v>
      </c>
      <c r="F84" s="38"/>
    </row>
    <row r="85" spans="1:8" x14ac:dyDescent="0.25">
      <c r="A85" s="91" t="s">
        <v>87</v>
      </c>
      <c r="B85" s="66"/>
      <c r="C85" s="133"/>
      <c r="D85" s="67"/>
      <c r="E85" s="68"/>
      <c r="F85" s="38"/>
    </row>
    <row r="86" spans="1:8" ht="18.75" x14ac:dyDescent="0.3">
      <c r="A86" s="57" t="s">
        <v>116</v>
      </c>
      <c r="B86" s="58"/>
      <c r="C86" s="139">
        <f>E86*12*B6</f>
        <v>385891.63199999998</v>
      </c>
      <c r="D86" s="88">
        <f>C86/12</f>
        <v>32157.635999999999</v>
      </c>
      <c r="E86" s="60">
        <v>2.0299999999999998</v>
      </c>
      <c r="F86" s="119"/>
    </row>
    <row r="87" spans="1:8" x14ac:dyDescent="0.25">
      <c r="A87" s="61" t="s">
        <v>101</v>
      </c>
      <c r="B87" s="37"/>
      <c r="C87" s="132"/>
      <c r="D87" s="63"/>
      <c r="E87" s="40"/>
      <c r="F87" s="38"/>
    </row>
    <row r="88" spans="1:8" x14ac:dyDescent="0.25">
      <c r="A88" s="57" t="s">
        <v>88</v>
      </c>
      <c r="B88" s="92"/>
      <c r="C88" s="139">
        <f>C84+C86</f>
        <v>4239105.12</v>
      </c>
      <c r="D88" s="93">
        <f>D84+D86</f>
        <v>353258.76</v>
      </c>
      <c r="E88" s="60">
        <f>E84+E86</f>
        <v>22.300000000000004</v>
      </c>
      <c r="F88" s="38"/>
    </row>
    <row r="89" spans="1:8" ht="15.75" thickBot="1" x14ac:dyDescent="0.3">
      <c r="A89" s="140" t="s">
        <v>89</v>
      </c>
      <c r="B89" s="94"/>
      <c r="C89" s="140"/>
      <c r="D89" s="141"/>
      <c r="E89" s="142"/>
      <c r="F89" s="38"/>
    </row>
    <row r="90" spans="1:8" x14ac:dyDescent="0.25">
      <c r="A90" s="143"/>
      <c r="B90" s="10"/>
      <c r="C90" s="143"/>
      <c r="D90" s="143"/>
      <c r="E90" s="38"/>
      <c r="F90" s="38"/>
    </row>
    <row r="91" spans="1:8" x14ac:dyDescent="0.25">
      <c r="A91" s="143"/>
      <c r="B91" s="10"/>
      <c r="C91" s="143"/>
      <c r="D91" s="143"/>
      <c r="E91" s="38"/>
      <c r="F91" s="38"/>
    </row>
    <row r="92" spans="1:8" x14ac:dyDescent="0.25">
      <c r="A92" s="143"/>
      <c r="B92" s="10"/>
      <c r="C92" s="143"/>
      <c r="D92" s="143"/>
      <c r="E92" s="38"/>
      <c r="F92" s="38"/>
    </row>
    <row r="93" spans="1:8" ht="15.75" thickBot="1" x14ac:dyDescent="0.3">
      <c r="A93" s="143"/>
      <c r="B93" s="10"/>
      <c r="C93" s="143"/>
      <c r="D93" s="143"/>
      <c r="E93" s="38"/>
      <c r="F93" s="38"/>
    </row>
    <row r="94" spans="1:8" x14ac:dyDescent="0.25">
      <c r="A94" s="95" t="s">
        <v>111</v>
      </c>
      <c r="B94" s="96"/>
      <c r="C94" s="97">
        <f>C97+C102+C104+C106</f>
        <v>1543566.5280000002</v>
      </c>
      <c r="D94" s="98">
        <f>D97+D102+D104+D106</f>
        <v>128630.54400000002</v>
      </c>
      <c r="E94" s="99">
        <f>E97+E102+E104+E106</f>
        <v>8.1199999999999992</v>
      </c>
      <c r="F94" s="38"/>
      <c r="G94" s="77"/>
      <c r="H94" s="77"/>
    </row>
    <row r="95" spans="1:8" ht="15.75" thickBot="1" x14ac:dyDescent="0.3">
      <c r="A95" s="100"/>
      <c r="B95" s="101"/>
      <c r="C95" s="102"/>
      <c r="D95" s="103"/>
      <c r="E95" s="104"/>
      <c r="F95" s="38"/>
    </row>
    <row r="96" spans="1:8" x14ac:dyDescent="0.25">
      <c r="A96" s="105" t="s">
        <v>112</v>
      </c>
      <c r="B96" s="96" t="s">
        <v>90</v>
      </c>
      <c r="C96" s="106"/>
      <c r="D96" s="107"/>
      <c r="E96" s="108"/>
      <c r="F96" s="38"/>
    </row>
    <row r="97" spans="1:6" x14ac:dyDescent="0.25">
      <c r="A97" s="109" t="s">
        <v>91</v>
      </c>
      <c r="B97" s="37"/>
      <c r="C97" s="110">
        <f>D97*12</f>
        <v>218608.56</v>
      </c>
      <c r="D97" s="88">
        <f>E97*B6</f>
        <v>18217.38</v>
      </c>
      <c r="E97" s="111">
        <v>1.1499999999999999</v>
      </c>
      <c r="F97" s="49"/>
    </row>
    <row r="98" spans="1:6" ht="15.75" thickBot="1" x14ac:dyDescent="0.3">
      <c r="A98" s="112"/>
      <c r="B98" s="101"/>
      <c r="C98" s="102"/>
      <c r="D98" s="103"/>
      <c r="E98" s="104"/>
      <c r="F98" s="38"/>
    </row>
    <row r="99" spans="1:6" x14ac:dyDescent="0.25">
      <c r="A99" s="109" t="s">
        <v>113</v>
      </c>
      <c r="B99" s="37" t="s">
        <v>84</v>
      </c>
      <c r="C99" s="110"/>
      <c r="D99" s="88"/>
      <c r="E99" s="64"/>
      <c r="F99" s="38"/>
    </row>
    <row r="100" spans="1:6" x14ac:dyDescent="0.25">
      <c r="A100" s="109" t="s">
        <v>106</v>
      </c>
      <c r="B100" s="37"/>
      <c r="C100" s="110"/>
      <c r="D100" s="88"/>
      <c r="E100" s="64"/>
      <c r="F100" s="38"/>
    </row>
    <row r="101" spans="1:6" x14ac:dyDescent="0.25">
      <c r="A101" s="109" t="s">
        <v>102</v>
      </c>
      <c r="B101" s="37"/>
      <c r="C101" s="110"/>
      <c r="D101" s="88"/>
      <c r="E101" s="64"/>
      <c r="F101" s="38"/>
    </row>
    <row r="102" spans="1:6" x14ac:dyDescent="0.25">
      <c r="A102" s="109" t="s">
        <v>92</v>
      </c>
      <c r="B102" s="37"/>
      <c r="C102" s="110">
        <f>D102*12</f>
        <v>1125358.8480000002</v>
      </c>
      <c r="D102" s="88">
        <f>E102*B6</f>
        <v>93779.90400000001</v>
      </c>
      <c r="E102" s="111">
        <v>5.92</v>
      </c>
      <c r="F102" s="38"/>
    </row>
    <row r="103" spans="1:6" ht="15.75" thickBot="1" x14ac:dyDescent="0.3">
      <c r="A103" s="113"/>
      <c r="B103" s="101"/>
      <c r="C103" s="114"/>
      <c r="D103" s="115"/>
      <c r="E103" s="104"/>
      <c r="F103" s="49"/>
    </row>
    <row r="104" spans="1:6" x14ac:dyDescent="0.25">
      <c r="A104" s="105" t="s">
        <v>114</v>
      </c>
      <c r="B104" s="96" t="s">
        <v>93</v>
      </c>
      <c r="C104" s="106">
        <f>D104*12</f>
        <v>121660.416</v>
      </c>
      <c r="D104" s="107">
        <f>E104*B6</f>
        <v>10138.368</v>
      </c>
      <c r="E104" s="99">
        <v>0.64</v>
      </c>
      <c r="F104" s="38"/>
    </row>
    <row r="105" spans="1:6" ht="15.75" thickBot="1" x14ac:dyDescent="0.3">
      <c r="A105" s="113" t="s">
        <v>94</v>
      </c>
      <c r="B105" s="101"/>
      <c r="C105" s="114"/>
      <c r="D105" s="115"/>
      <c r="E105" s="104"/>
      <c r="F105" s="38"/>
    </row>
    <row r="106" spans="1:6" x14ac:dyDescent="0.25">
      <c r="A106" s="105" t="s">
        <v>115</v>
      </c>
      <c r="B106" s="96" t="s">
        <v>93</v>
      </c>
      <c r="C106" s="106">
        <f>D106*12</f>
        <v>77938.703999999998</v>
      </c>
      <c r="D106" s="107">
        <f>E106*B6</f>
        <v>6494.8919999999998</v>
      </c>
      <c r="E106" s="99">
        <v>0.41</v>
      </c>
      <c r="F106" s="38"/>
    </row>
    <row r="107" spans="1:6" ht="15.75" thickBot="1" x14ac:dyDescent="0.3">
      <c r="A107" s="113" t="s">
        <v>21</v>
      </c>
      <c r="B107" s="101"/>
      <c r="C107" s="114"/>
      <c r="D107" s="115"/>
      <c r="E107" s="104"/>
      <c r="F107" s="38"/>
    </row>
    <row r="108" spans="1:6" x14ac:dyDescent="0.25">
      <c r="A108" s="116"/>
      <c r="B108" s="38"/>
      <c r="C108" s="62"/>
      <c r="D108" s="62"/>
      <c r="E108" s="62"/>
      <c r="F108" s="38"/>
    </row>
    <row r="109" spans="1:6" x14ac:dyDescent="0.25">
      <c r="A109" s="10"/>
      <c r="B109" s="10"/>
      <c r="C109" s="10"/>
      <c r="D109" s="10"/>
      <c r="E109" s="49"/>
      <c r="F109" s="38"/>
    </row>
    <row r="110" spans="1:6" ht="15.75" thickBot="1" x14ac:dyDescent="0.3">
      <c r="A110" s="144"/>
      <c r="B110" s="38"/>
      <c r="C110" s="62"/>
      <c r="D110" s="62"/>
      <c r="E110" s="62"/>
      <c r="F110" s="38"/>
    </row>
    <row r="111" spans="1:6" x14ac:dyDescent="0.25">
      <c r="A111" s="145" t="s">
        <v>118</v>
      </c>
      <c r="B111" s="33" t="s">
        <v>35</v>
      </c>
      <c r="C111" s="146"/>
      <c r="D111" s="147">
        <f>E111*B6</f>
        <v>4118.7120000000004</v>
      </c>
      <c r="E111" s="148">
        <v>0.26</v>
      </c>
      <c r="F111" s="38"/>
    </row>
    <row r="112" spans="1:6" ht="15.75" thickBot="1" x14ac:dyDescent="0.3">
      <c r="A112" s="149" t="s">
        <v>119</v>
      </c>
      <c r="B112" s="150"/>
      <c r="C112" s="114"/>
      <c r="D112" s="115"/>
      <c r="E112" s="104"/>
      <c r="F112" s="38"/>
    </row>
    <row r="113" spans="1:5" x14ac:dyDescent="0.25">
      <c r="A113" s="116"/>
      <c r="B113" s="38"/>
      <c r="C113" s="62"/>
      <c r="D113" s="62"/>
      <c r="E113" s="62"/>
    </row>
    <row r="114" spans="1:5" ht="15.75" thickBot="1" x14ac:dyDescent="0.3">
      <c r="A114" s="144"/>
      <c r="B114" s="38"/>
      <c r="C114" s="62"/>
      <c r="D114" s="62"/>
      <c r="E114" s="62"/>
    </row>
    <row r="115" spans="1:5" x14ac:dyDescent="0.25">
      <c r="A115" s="145" t="s">
        <v>120</v>
      </c>
      <c r="B115" s="33" t="s">
        <v>35</v>
      </c>
      <c r="C115" s="146"/>
      <c r="D115" s="147">
        <f>E115*B6</f>
        <v>53384.844000000005</v>
      </c>
      <c r="E115" s="148">
        <v>3.37</v>
      </c>
    </row>
    <row r="116" spans="1:5" ht="15.75" thickBot="1" x14ac:dyDescent="0.3">
      <c r="A116" s="149" t="s">
        <v>121</v>
      </c>
      <c r="B116" s="150"/>
      <c r="C116" s="114"/>
      <c r="D116" s="115"/>
      <c r="E116" s="104"/>
    </row>
    <row r="117" spans="1:5" x14ac:dyDescent="0.25">
      <c r="A117" s="10"/>
      <c r="B117" s="10"/>
      <c r="C117" s="10"/>
      <c r="D117" s="10"/>
      <c r="E117" s="49"/>
    </row>
    <row r="118" spans="1:5" ht="15.75" x14ac:dyDescent="0.25">
      <c r="A118" s="117"/>
      <c r="B118" s="117"/>
      <c r="C118" s="117"/>
      <c r="D118" s="117"/>
      <c r="E118" s="38"/>
    </row>
    <row r="119" spans="1:5" x14ac:dyDescent="0.25">
      <c r="A119" s="10"/>
      <c r="B119" s="10"/>
      <c r="C119" s="10"/>
      <c r="D119" s="10"/>
      <c r="E119" s="38"/>
    </row>
  </sheetData>
  <pageMargins left="0" right="0" top="0" bottom="0" header="0.31496062992125984" footer="0.31496062992125984"/>
  <pageSetup paperSize="9"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2023-08-01T02:42:20Z</dcterms:modified>
</cp:coreProperties>
</file>