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D772AD9F-A732-4AE4-904E-5EE3062523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0" i="10" l="1"/>
  <c r="B107" i="10" s="1"/>
  <c r="E25" i="10" l="1"/>
  <c r="B10" i="10" l="1"/>
  <c r="B7" i="10" s="1"/>
  <c r="C97" i="10" s="1"/>
  <c r="D97" i="10" s="1"/>
  <c r="E119" i="10"/>
  <c r="D131" i="10"/>
  <c r="C131" i="10" s="1"/>
  <c r="E95" i="10"/>
  <c r="E99" i="10" s="1"/>
  <c r="E134" i="10" s="1"/>
  <c r="C22" i="10" l="1"/>
  <c r="D22" i="10" s="1"/>
  <c r="C27" i="10"/>
  <c r="D27" i="10" s="1"/>
  <c r="C25" i="10"/>
  <c r="D25" i="10" s="1"/>
  <c r="C31" i="10"/>
  <c r="D31" i="10" s="1"/>
  <c r="C50" i="10"/>
  <c r="D50" i="10" s="1"/>
  <c r="C82" i="10"/>
  <c r="D82" i="10" s="1"/>
  <c r="C86" i="10"/>
  <c r="D86" i="10" s="1"/>
  <c r="D91" i="10"/>
  <c r="C91" i="10" s="1"/>
  <c r="C93" i="10"/>
  <c r="D123" i="10"/>
  <c r="D126" i="10"/>
  <c r="C126" i="10" s="1"/>
  <c r="D129" i="10"/>
  <c r="C129" i="10" s="1"/>
  <c r="C34" i="10"/>
  <c r="D34" i="10" s="1"/>
  <c r="C76" i="10"/>
  <c r="D76" i="10" s="1"/>
  <c r="C84" i="10"/>
  <c r="D84" i="10" s="1"/>
  <c r="C88" i="10"/>
  <c r="D88" i="10" s="1"/>
  <c r="D93" i="10"/>
  <c r="C123" i="10" l="1"/>
  <c r="C119" i="10" s="1"/>
  <c r="D119" i="10"/>
  <c r="D95" i="10"/>
  <c r="D99" i="10" s="1"/>
  <c r="C95" i="10"/>
  <c r="C99" i="10" s="1"/>
</calcChain>
</file>

<file path=xl/sharedStrings.xml><?xml version="1.0" encoding="utf-8"?>
<sst xmlns="http://schemas.openxmlformats.org/spreadsheetml/2006/main" count="195" uniqueCount="136">
  <si>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</si>
  <si>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</si>
  <si>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</si>
  <si>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</si>
  <si>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</si>
  <si>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</si>
  <si>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</si>
  <si>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</si>
  <si>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</si>
  <si>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</si>
  <si>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</si>
  <si>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</si>
  <si>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</si>
  <si>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</si>
  <si>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</si>
  <si>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</si>
  <si>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</si>
  <si>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</si>
  <si>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</si>
  <si>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</si>
  <si>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</si>
  <si>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</si>
  <si>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</si>
  <si>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</si>
  <si>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</si>
  <si>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</si>
  <si>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</si>
  <si>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</si>
  <si>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</si>
  <si>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</si>
  <si>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</si>
  <si>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</si>
  <si>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</si>
  <si>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</si>
  <si>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</si>
  <si>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</si>
  <si>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</si>
  <si>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</si>
  <si>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</si>
  <si>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</si>
  <si>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</si>
  <si>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</si>
  <si>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</si>
  <si>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</si>
  <si>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</si>
  <si>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</si>
  <si>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</si>
  <si>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</si>
  <si>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</si>
  <si>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</si>
  <si>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</si>
  <si>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</si>
  <si>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</si>
  <si>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</si>
  <si>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</si>
  <si>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</si>
  <si>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</si>
  <si>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</si>
  <si>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</si>
  <si>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</si>
  <si>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</si>
  <si>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</si>
  <si>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</si>
  <si>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</si>
  <si>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</si>
  <si>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</si>
  <si>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</si>
  <si>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</si>
  <si>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</si>
  <si>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</si>
  <si>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</si>
  <si>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</si>
  <si>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</si>
  <si>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</si>
  <si>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</si>
  <si>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</si>
  <si>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</si>
  <si>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</si>
  <si>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</si>
  <si>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</si>
  <si>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</si>
  <si>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</si>
  <si>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</si>
  <si>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</si>
  <si>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</si>
  <si>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</si>
  <si>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</si>
  <si>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</si>
  <si>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</si>
  <si>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</si>
  <si>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</si>
  <si>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</si>
  <si>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</si>
  <si>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</si>
  <si>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</si>
  <si>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</si>
  <si>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</si>
  <si>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</si>
  <si>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</si>
  <si>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</si>
  <si>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</si>
  <si>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</si>
  <si>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</si>
  <si>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</si>
  <si>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</si>
  <si>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</si>
  <si>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</si>
  <si>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</si>
  <si>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2. Услуги охранного предприятия</t>
  </si>
  <si>
    <t>4. Обслуживание газонов и зеленых насаждений</t>
  </si>
  <si>
    <t>18-21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</si>
  <si>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</si>
  <si>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</si>
  <si>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</si>
  <si>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</si>
  <si>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                 Перечень  дополнительных работ, услуг  </t>
  </si>
  <si>
    <t>включая расходы на управление - всего</t>
  </si>
  <si>
    <t>По договору со специализированной</t>
  </si>
  <si>
    <t>организацией</t>
  </si>
  <si>
    <t>давления ХВС, ГВС</t>
  </si>
  <si>
    <t xml:space="preserve">     отопления (пластинчатый бойлер)</t>
  </si>
  <si>
    <t>13. Обслуживание циркуляционных насосов</t>
  </si>
  <si>
    <t>отопления, автоматической установки для</t>
  </si>
  <si>
    <t>поддержания давления</t>
  </si>
  <si>
    <t>14. Обслуживание  дизель-генераторной</t>
  </si>
  <si>
    <t>15. Обслуживание теплообменников ГВС,</t>
  </si>
  <si>
    <t xml:space="preserve">16. Услуги и работы по управлению </t>
  </si>
  <si>
    <t>калитки, видеонаблюдения</t>
  </si>
  <si>
    <t>при t выше +25С - ежедневно</t>
  </si>
  <si>
    <t>3. Техническое обслуживание ворот,</t>
  </si>
  <si>
    <t>площадь офисов</t>
  </si>
  <si>
    <t>площадь подземной автостоянки</t>
  </si>
  <si>
    <t xml:space="preserve">Адрес: Новосибирская область, г.Новосибирск, Октябрьский район, ул. Кирова, 236 </t>
  </si>
  <si>
    <t>Адрес: Новосибирская область, г.Новосибирск, Октябрьский район, ул. Кирова, 236</t>
  </si>
  <si>
    <t xml:space="preserve">                  в многоквартирном доме  условия их оказания и выполнения, и их стоимость с 01.01.2020 г.</t>
  </si>
  <si>
    <t xml:space="preserve">         условия их оказания и выполнения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</si>
</sst>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0" xfId="0" applyNumberFormat="1"/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1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0" fontId="3" fillId="0" borderId="16" xfId="0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0" borderId="40" xfId="0" applyFont="1" applyBorder="1"/>
    <xf numFmtId="0" fontId="3" fillId="2" borderId="27" xfId="0" applyFont="1" applyFill="1" applyBorder="1"/>
    <xf numFmtId="0" fontId="5" fillId="2" borderId="0" xfId="0" applyFont="1" applyFill="1"/>
    <xf numFmtId="0" fontId="3" fillId="2" borderId="0" xfId="0" applyFont="1" applyFill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CDF6-7252-498E-9B32-2A7AD1291CAC}">
  <sheetPr>
    <pageSetUpPr fitToPage="1"/>
  </sheetPr>
  <dimension ref="A1:E142"/>
  <sheetViews>
    <sheetView tabSelected="1" zoomScaleNormal="100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1" max="251" width="34" customWidth="1"/>
    <col min="252" max="252" width="42.85546875" customWidth="1"/>
    <col min="253" max="254" width="14" customWidth="1"/>
    <col min="255" max="255" width="15.28515625" customWidth="1"/>
    <col min="256" max="256" width="12.7109375" customWidth="1"/>
    <col min="507" max="507" width="34" customWidth="1"/>
    <col min="508" max="508" width="42.85546875" customWidth="1"/>
    <col min="509" max="510" width="14" customWidth="1"/>
    <col min="511" max="511" width="15.28515625" customWidth="1"/>
    <col min="512" max="512" width="12.7109375" customWidth="1"/>
    <col min="763" max="763" width="34" customWidth="1"/>
    <col min="764" max="764" width="42.85546875" customWidth="1"/>
    <col min="765" max="766" width="14" customWidth="1"/>
    <col min="767" max="767" width="15.28515625" customWidth="1"/>
    <col min="768" max="768" width="12.7109375" customWidth="1"/>
    <col min="1019" max="1019" width="34" customWidth="1"/>
    <col min="1020" max="1020" width="42.85546875" customWidth="1"/>
    <col min="1021" max="1022" width="14" customWidth="1"/>
    <col min="1023" max="1023" width="15.28515625" customWidth="1"/>
    <col min="1024" max="1024" width="12.7109375" customWidth="1"/>
    <col min="1275" max="1275" width="34" customWidth="1"/>
    <col min="1276" max="1276" width="42.85546875" customWidth="1"/>
    <col min="1277" max="1278" width="14" customWidth="1"/>
    <col min="1279" max="1279" width="15.28515625" customWidth="1"/>
    <col min="1280" max="1280" width="12.7109375" customWidth="1"/>
    <col min="1531" max="1531" width="34" customWidth="1"/>
    <col min="1532" max="1532" width="42.85546875" customWidth="1"/>
    <col min="1533" max="1534" width="14" customWidth="1"/>
    <col min="1535" max="1535" width="15.28515625" customWidth="1"/>
    <col min="1536" max="1536" width="12.7109375" customWidth="1"/>
    <col min="1787" max="1787" width="34" customWidth="1"/>
    <col min="1788" max="1788" width="42.85546875" customWidth="1"/>
    <col min="1789" max="1790" width="14" customWidth="1"/>
    <col min="1791" max="1791" width="15.28515625" customWidth="1"/>
    <col min="1792" max="1792" width="12.7109375" customWidth="1"/>
    <col min="2043" max="2043" width="34" customWidth="1"/>
    <col min="2044" max="2044" width="42.85546875" customWidth="1"/>
    <col min="2045" max="2046" width="14" customWidth="1"/>
    <col min="2047" max="2047" width="15.28515625" customWidth="1"/>
    <col min="2048" max="2048" width="12.7109375" customWidth="1"/>
    <col min="2299" max="2299" width="34" customWidth="1"/>
    <col min="2300" max="2300" width="42.85546875" customWidth="1"/>
    <col min="2301" max="2302" width="14" customWidth="1"/>
    <col min="2303" max="2303" width="15.28515625" customWidth="1"/>
    <col min="2304" max="2304" width="12.7109375" customWidth="1"/>
    <col min="2555" max="2555" width="34" customWidth="1"/>
    <col min="2556" max="2556" width="42.85546875" customWidth="1"/>
    <col min="2557" max="2558" width="14" customWidth="1"/>
    <col min="2559" max="2559" width="15.28515625" customWidth="1"/>
    <col min="2560" max="2560" width="12.7109375" customWidth="1"/>
    <col min="2811" max="2811" width="34" customWidth="1"/>
    <col min="2812" max="2812" width="42.85546875" customWidth="1"/>
    <col min="2813" max="2814" width="14" customWidth="1"/>
    <col min="2815" max="2815" width="15.28515625" customWidth="1"/>
    <col min="2816" max="2816" width="12.7109375" customWidth="1"/>
    <col min="3067" max="3067" width="34" customWidth="1"/>
    <col min="3068" max="3068" width="42.85546875" customWidth="1"/>
    <col min="3069" max="3070" width="14" customWidth="1"/>
    <col min="3071" max="3071" width="15.28515625" customWidth="1"/>
    <col min="3072" max="3072" width="12.7109375" customWidth="1"/>
    <col min="3323" max="3323" width="34" customWidth="1"/>
    <col min="3324" max="3324" width="42.85546875" customWidth="1"/>
    <col min="3325" max="3326" width="14" customWidth="1"/>
    <col min="3327" max="3327" width="15.28515625" customWidth="1"/>
    <col min="3328" max="3328" width="12.7109375" customWidth="1"/>
    <col min="3579" max="3579" width="34" customWidth="1"/>
    <col min="3580" max="3580" width="42.85546875" customWidth="1"/>
    <col min="3581" max="3582" width="14" customWidth="1"/>
    <col min="3583" max="3583" width="15.28515625" customWidth="1"/>
    <col min="3584" max="3584" width="12.7109375" customWidth="1"/>
    <col min="3835" max="3835" width="34" customWidth="1"/>
    <col min="3836" max="3836" width="42.85546875" customWidth="1"/>
    <col min="3837" max="3838" width="14" customWidth="1"/>
    <col min="3839" max="3839" width="15.28515625" customWidth="1"/>
    <col min="3840" max="3840" width="12.7109375" customWidth="1"/>
    <col min="4091" max="4091" width="34" customWidth="1"/>
    <col min="4092" max="4092" width="42.85546875" customWidth="1"/>
    <col min="4093" max="4094" width="14" customWidth="1"/>
    <col min="4095" max="4095" width="15.28515625" customWidth="1"/>
    <col min="4096" max="4096" width="12.7109375" customWidth="1"/>
    <col min="4347" max="4347" width="34" customWidth="1"/>
    <col min="4348" max="4348" width="42.85546875" customWidth="1"/>
    <col min="4349" max="4350" width="14" customWidth="1"/>
    <col min="4351" max="4351" width="15.28515625" customWidth="1"/>
    <col min="4352" max="4352" width="12.7109375" customWidth="1"/>
    <col min="4603" max="4603" width="34" customWidth="1"/>
    <col min="4604" max="4604" width="42.85546875" customWidth="1"/>
    <col min="4605" max="4606" width="14" customWidth="1"/>
    <col min="4607" max="4607" width="15.28515625" customWidth="1"/>
    <col min="4608" max="4608" width="12.7109375" customWidth="1"/>
    <col min="4859" max="4859" width="34" customWidth="1"/>
    <col min="4860" max="4860" width="42.85546875" customWidth="1"/>
    <col min="4861" max="4862" width="14" customWidth="1"/>
    <col min="4863" max="4863" width="15.28515625" customWidth="1"/>
    <col min="4864" max="4864" width="12.7109375" customWidth="1"/>
    <col min="5115" max="5115" width="34" customWidth="1"/>
    <col min="5116" max="5116" width="42.85546875" customWidth="1"/>
    <col min="5117" max="5118" width="14" customWidth="1"/>
    <col min="5119" max="5119" width="15.28515625" customWidth="1"/>
    <col min="5120" max="5120" width="12.7109375" customWidth="1"/>
    <col min="5371" max="5371" width="34" customWidth="1"/>
    <col min="5372" max="5372" width="42.85546875" customWidth="1"/>
    <col min="5373" max="5374" width="14" customWidth="1"/>
    <col min="5375" max="5375" width="15.28515625" customWidth="1"/>
    <col min="5376" max="5376" width="12.7109375" customWidth="1"/>
    <col min="5627" max="5627" width="34" customWidth="1"/>
    <col min="5628" max="5628" width="42.85546875" customWidth="1"/>
    <col min="5629" max="5630" width="14" customWidth="1"/>
    <col min="5631" max="5631" width="15.28515625" customWidth="1"/>
    <col min="5632" max="5632" width="12.7109375" customWidth="1"/>
    <col min="5883" max="5883" width="34" customWidth="1"/>
    <col min="5884" max="5884" width="42.85546875" customWidth="1"/>
    <col min="5885" max="5886" width="14" customWidth="1"/>
    <col min="5887" max="5887" width="15.28515625" customWidth="1"/>
    <col min="5888" max="5888" width="12.7109375" customWidth="1"/>
    <col min="6139" max="6139" width="34" customWidth="1"/>
    <col min="6140" max="6140" width="42.85546875" customWidth="1"/>
    <col min="6141" max="6142" width="14" customWidth="1"/>
    <col min="6143" max="6143" width="15.28515625" customWidth="1"/>
    <col min="6144" max="6144" width="12.7109375" customWidth="1"/>
    <col min="6395" max="6395" width="34" customWidth="1"/>
    <col min="6396" max="6396" width="42.85546875" customWidth="1"/>
    <col min="6397" max="6398" width="14" customWidth="1"/>
    <col min="6399" max="6399" width="15.28515625" customWidth="1"/>
    <col min="6400" max="6400" width="12.7109375" customWidth="1"/>
    <col min="6651" max="6651" width="34" customWidth="1"/>
    <col min="6652" max="6652" width="42.85546875" customWidth="1"/>
    <col min="6653" max="6654" width="14" customWidth="1"/>
    <col min="6655" max="6655" width="15.28515625" customWidth="1"/>
    <col min="6656" max="6656" width="12.7109375" customWidth="1"/>
    <col min="6907" max="6907" width="34" customWidth="1"/>
    <col min="6908" max="6908" width="42.85546875" customWidth="1"/>
    <col min="6909" max="6910" width="14" customWidth="1"/>
    <col min="6911" max="6911" width="15.28515625" customWidth="1"/>
    <col min="6912" max="6912" width="12.7109375" customWidth="1"/>
    <col min="7163" max="7163" width="34" customWidth="1"/>
    <col min="7164" max="7164" width="42.85546875" customWidth="1"/>
    <col min="7165" max="7166" width="14" customWidth="1"/>
    <col min="7167" max="7167" width="15.28515625" customWidth="1"/>
    <col min="7168" max="7168" width="12.7109375" customWidth="1"/>
    <col min="7419" max="7419" width="34" customWidth="1"/>
    <col min="7420" max="7420" width="42.85546875" customWidth="1"/>
    <col min="7421" max="7422" width="14" customWidth="1"/>
    <col min="7423" max="7423" width="15.28515625" customWidth="1"/>
    <col min="7424" max="7424" width="12.7109375" customWidth="1"/>
    <col min="7675" max="7675" width="34" customWidth="1"/>
    <col min="7676" max="7676" width="42.85546875" customWidth="1"/>
    <col min="7677" max="7678" width="14" customWidth="1"/>
    <col min="7679" max="7679" width="15.28515625" customWidth="1"/>
    <col min="7680" max="7680" width="12.7109375" customWidth="1"/>
    <col min="7931" max="7931" width="34" customWidth="1"/>
    <col min="7932" max="7932" width="42.85546875" customWidth="1"/>
    <col min="7933" max="7934" width="14" customWidth="1"/>
    <col min="7935" max="7935" width="15.28515625" customWidth="1"/>
    <col min="7936" max="7936" width="12.7109375" customWidth="1"/>
    <col min="8187" max="8187" width="34" customWidth="1"/>
    <col min="8188" max="8188" width="42.85546875" customWidth="1"/>
    <col min="8189" max="8190" width="14" customWidth="1"/>
    <col min="8191" max="8191" width="15.28515625" customWidth="1"/>
    <col min="8192" max="8192" width="12.7109375" customWidth="1"/>
    <col min="8443" max="8443" width="34" customWidth="1"/>
    <col min="8444" max="8444" width="42.85546875" customWidth="1"/>
    <col min="8445" max="8446" width="14" customWidth="1"/>
    <col min="8447" max="8447" width="15.28515625" customWidth="1"/>
    <col min="8448" max="8448" width="12.7109375" customWidth="1"/>
    <col min="8699" max="8699" width="34" customWidth="1"/>
    <col min="8700" max="8700" width="42.85546875" customWidth="1"/>
    <col min="8701" max="8702" width="14" customWidth="1"/>
    <col min="8703" max="8703" width="15.28515625" customWidth="1"/>
    <col min="8704" max="8704" width="12.7109375" customWidth="1"/>
    <col min="8955" max="8955" width="34" customWidth="1"/>
    <col min="8956" max="8956" width="42.85546875" customWidth="1"/>
    <col min="8957" max="8958" width="14" customWidth="1"/>
    <col min="8959" max="8959" width="15.28515625" customWidth="1"/>
    <col min="8960" max="8960" width="12.7109375" customWidth="1"/>
    <col min="9211" max="9211" width="34" customWidth="1"/>
    <col min="9212" max="9212" width="42.85546875" customWidth="1"/>
    <col min="9213" max="9214" width="14" customWidth="1"/>
    <col min="9215" max="9215" width="15.28515625" customWidth="1"/>
    <col min="9216" max="9216" width="12.7109375" customWidth="1"/>
    <col min="9467" max="9467" width="34" customWidth="1"/>
    <col min="9468" max="9468" width="42.85546875" customWidth="1"/>
    <col min="9469" max="9470" width="14" customWidth="1"/>
    <col min="9471" max="9471" width="15.28515625" customWidth="1"/>
    <col min="9472" max="9472" width="12.7109375" customWidth="1"/>
    <col min="9723" max="9723" width="34" customWidth="1"/>
    <col min="9724" max="9724" width="42.85546875" customWidth="1"/>
    <col min="9725" max="9726" width="14" customWidth="1"/>
    <col min="9727" max="9727" width="15.28515625" customWidth="1"/>
    <col min="9728" max="9728" width="12.7109375" customWidth="1"/>
    <col min="9979" max="9979" width="34" customWidth="1"/>
    <col min="9980" max="9980" width="42.85546875" customWidth="1"/>
    <col min="9981" max="9982" width="14" customWidth="1"/>
    <col min="9983" max="9983" width="15.28515625" customWidth="1"/>
    <col min="9984" max="9984" width="12.7109375" customWidth="1"/>
    <col min="10235" max="10235" width="34" customWidth="1"/>
    <col min="10236" max="10236" width="42.85546875" customWidth="1"/>
    <col min="10237" max="10238" width="14" customWidth="1"/>
    <col min="10239" max="10239" width="15.28515625" customWidth="1"/>
    <col min="10240" max="10240" width="12.7109375" customWidth="1"/>
    <col min="10491" max="10491" width="34" customWidth="1"/>
    <col min="10492" max="10492" width="42.85546875" customWidth="1"/>
    <col min="10493" max="10494" width="14" customWidth="1"/>
    <col min="10495" max="10495" width="15.28515625" customWidth="1"/>
    <col min="10496" max="10496" width="12.7109375" customWidth="1"/>
    <col min="10747" max="10747" width="34" customWidth="1"/>
    <col min="10748" max="10748" width="42.85546875" customWidth="1"/>
    <col min="10749" max="10750" width="14" customWidth="1"/>
    <col min="10751" max="10751" width="15.28515625" customWidth="1"/>
    <col min="10752" max="10752" width="12.7109375" customWidth="1"/>
    <col min="11003" max="11003" width="34" customWidth="1"/>
    <col min="11004" max="11004" width="42.85546875" customWidth="1"/>
    <col min="11005" max="11006" width="14" customWidth="1"/>
    <col min="11007" max="11007" width="15.28515625" customWidth="1"/>
    <col min="11008" max="11008" width="12.7109375" customWidth="1"/>
    <col min="11259" max="11259" width="34" customWidth="1"/>
    <col min="11260" max="11260" width="42.85546875" customWidth="1"/>
    <col min="11261" max="11262" width="14" customWidth="1"/>
    <col min="11263" max="11263" width="15.28515625" customWidth="1"/>
    <col min="11264" max="11264" width="12.7109375" customWidth="1"/>
    <col min="11515" max="11515" width="34" customWidth="1"/>
    <col min="11516" max="11516" width="42.85546875" customWidth="1"/>
    <col min="11517" max="11518" width="14" customWidth="1"/>
    <col min="11519" max="11519" width="15.28515625" customWidth="1"/>
    <col min="11520" max="11520" width="12.7109375" customWidth="1"/>
    <col min="11771" max="11771" width="34" customWidth="1"/>
    <col min="11772" max="11772" width="42.85546875" customWidth="1"/>
    <col min="11773" max="11774" width="14" customWidth="1"/>
    <col min="11775" max="11775" width="15.28515625" customWidth="1"/>
    <col min="11776" max="11776" width="12.7109375" customWidth="1"/>
    <col min="12027" max="12027" width="34" customWidth="1"/>
    <col min="12028" max="12028" width="42.85546875" customWidth="1"/>
    <col min="12029" max="12030" width="14" customWidth="1"/>
    <col min="12031" max="12031" width="15.28515625" customWidth="1"/>
    <col min="12032" max="12032" width="12.7109375" customWidth="1"/>
    <col min="12283" max="12283" width="34" customWidth="1"/>
    <col min="12284" max="12284" width="42.85546875" customWidth="1"/>
    <col min="12285" max="12286" width="14" customWidth="1"/>
    <col min="12287" max="12287" width="15.28515625" customWidth="1"/>
    <col min="12288" max="12288" width="12.7109375" customWidth="1"/>
    <col min="12539" max="12539" width="34" customWidth="1"/>
    <col min="12540" max="12540" width="42.85546875" customWidth="1"/>
    <col min="12541" max="12542" width="14" customWidth="1"/>
    <col min="12543" max="12543" width="15.28515625" customWidth="1"/>
    <col min="12544" max="12544" width="12.7109375" customWidth="1"/>
    <col min="12795" max="12795" width="34" customWidth="1"/>
    <col min="12796" max="12796" width="42.85546875" customWidth="1"/>
    <col min="12797" max="12798" width="14" customWidth="1"/>
    <col min="12799" max="12799" width="15.28515625" customWidth="1"/>
    <col min="12800" max="12800" width="12.7109375" customWidth="1"/>
    <col min="13051" max="13051" width="34" customWidth="1"/>
    <col min="13052" max="13052" width="42.85546875" customWidth="1"/>
    <col min="13053" max="13054" width="14" customWidth="1"/>
    <col min="13055" max="13055" width="15.28515625" customWidth="1"/>
    <col min="13056" max="13056" width="12.7109375" customWidth="1"/>
    <col min="13307" max="13307" width="34" customWidth="1"/>
    <col min="13308" max="13308" width="42.85546875" customWidth="1"/>
    <col min="13309" max="13310" width="14" customWidth="1"/>
    <col min="13311" max="13311" width="15.28515625" customWidth="1"/>
    <col min="13312" max="13312" width="12.7109375" customWidth="1"/>
    <col min="13563" max="13563" width="34" customWidth="1"/>
    <col min="13564" max="13564" width="42.85546875" customWidth="1"/>
    <col min="13565" max="13566" width="14" customWidth="1"/>
    <col min="13567" max="13567" width="15.28515625" customWidth="1"/>
    <col min="13568" max="13568" width="12.7109375" customWidth="1"/>
    <col min="13819" max="13819" width="34" customWidth="1"/>
    <col min="13820" max="13820" width="42.85546875" customWidth="1"/>
    <col min="13821" max="13822" width="14" customWidth="1"/>
    <col min="13823" max="13823" width="15.28515625" customWidth="1"/>
    <col min="13824" max="13824" width="12.7109375" customWidth="1"/>
    <col min="14075" max="14075" width="34" customWidth="1"/>
    <col min="14076" max="14076" width="42.85546875" customWidth="1"/>
    <col min="14077" max="14078" width="14" customWidth="1"/>
    <col min="14079" max="14079" width="15.28515625" customWidth="1"/>
    <col min="14080" max="14080" width="12.7109375" customWidth="1"/>
    <col min="14331" max="14331" width="34" customWidth="1"/>
    <col min="14332" max="14332" width="42.85546875" customWidth="1"/>
    <col min="14333" max="14334" width="14" customWidth="1"/>
    <col min="14335" max="14335" width="15.28515625" customWidth="1"/>
    <col min="14336" max="14336" width="12.7109375" customWidth="1"/>
    <col min="14587" max="14587" width="34" customWidth="1"/>
    <col min="14588" max="14588" width="42.85546875" customWidth="1"/>
    <col min="14589" max="14590" width="14" customWidth="1"/>
    <col min="14591" max="14591" width="15.28515625" customWidth="1"/>
    <col min="14592" max="14592" width="12.7109375" customWidth="1"/>
    <col min="14843" max="14843" width="34" customWidth="1"/>
    <col min="14844" max="14844" width="42.85546875" customWidth="1"/>
    <col min="14845" max="14846" width="14" customWidth="1"/>
    <col min="14847" max="14847" width="15.28515625" customWidth="1"/>
    <col min="14848" max="14848" width="12.7109375" customWidth="1"/>
    <col min="15099" max="15099" width="34" customWidth="1"/>
    <col min="15100" max="15100" width="42.85546875" customWidth="1"/>
    <col min="15101" max="15102" width="14" customWidth="1"/>
    <col min="15103" max="15103" width="15.28515625" customWidth="1"/>
    <col min="15104" max="15104" width="12.7109375" customWidth="1"/>
    <col min="15355" max="15355" width="34" customWidth="1"/>
    <col min="15356" max="15356" width="42.85546875" customWidth="1"/>
    <col min="15357" max="15358" width="14" customWidth="1"/>
    <col min="15359" max="15359" width="15.28515625" customWidth="1"/>
    <col min="15360" max="15360" width="12.7109375" customWidth="1"/>
    <col min="15611" max="15611" width="34" customWidth="1"/>
    <col min="15612" max="15612" width="42.85546875" customWidth="1"/>
    <col min="15613" max="15614" width="14" customWidth="1"/>
    <col min="15615" max="15615" width="15.28515625" customWidth="1"/>
    <col min="15616" max="15616" width="12.7109375" customWidth="1"/>
    <col min="15867" max="15867" width="34" customWidth="1"/>
    <col min="15868" max="15868" width="42.85546875" customWidth="1"/>
    <col min="15869" max="15870" width="14" customWidth="1"/>
    <col min="15871" max="15871" width="15.28515625" customWidth="1"/>
    <col min="15872" max="15872" width="12.7109375" customWidth="1"/>
    <col min="16123" max="16123" width="34" customWidth="1"/>
    <col min="16124" max="16124" width="42.85546875" customWidth="1"/>
    <col min="16125" max="16126" width="14" customWidth="1"/>
    <col min="16127" max="16127" width="15.28515625" customWidth="1"/>
    <col min="16128" max="16128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161" t="s">
        <v>134</v>
      </c>
      <c r="B2" s="161"/>
      <c r="C2" s="161"/>
      <c r="D2" s="161"/>
      <c r="E2" s="162"/>
    </row>
    <row r="3" spans="1:5" ht="20.25" customHeight="1" x14ac:dyDescent="0.3">
      <c r="A3" s="4" t="s">
        <v>133</v>
      </c>
      <c r="B3" s="4"/>
      <c r="C3" s="2"/>
      <c r="D3" s="2"/>
      <c r="E3" s="2"/>
    </row>
    <row r="4" spans="1:5" ht="18.75" x14ac:dyDescent="0.3">
      <c r="A4" s="4"/>
      <c r="B4" s="4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5" t="s">
        <v>1</v>
      </c>
      <c r="B6" s="6"/>
      <c r="C6" s="7"/>
      <c r="D6" s="7"/>
      <c r="E6" s="8"/>
    </row>
    <row r="7" spans="1:5" x14ac:dyDescent="0.25">
      <c r="A7" s="10" t="s">
        <v>2</v>
      </c>
      <c r="B7" s="11">
        <f>B9+B10</f>
        <v>20795.8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13474.4</v>
      </c>
      <c r="C9" s="12"/>
      <c r="D9" s="12"/>
      <c r="E9" s="13"/>
    </row>
    <row r="10" spans="1:5" x14ac:dyDescent="0.25">
      <c r="A10" s="20" t="s">
        <v>6</v>
      </c>
      <c r="B10" s="21">
        <f>B12+B13</f>
        <v>7321.4000000000005</v>
      </c>
      <c r="C10" s="22"/>
      <c r="D10" s="22"/>
      <c r="E10" s="23"/>
    </row>
    <row r="11" spans="1:5" x14ac:dyDescent="0.25">
      <c r="A11" s="10" t="s">
        <v>3</v>
      </c>
      <c r="B11" s="21"/>
      <c r="C11" s="22"/>
      <c r="D11" s="22"/>
      <c r="E11" s="23"/>
    </row>
    <row r="12" spans="1:5" x14ac:dyDescent="0.25">
      <c r="A12" s="10" t="s">
        <v>130</v>
      </c>
      <c r="B12" s="21">
        <v>723.1</v>
      </c>
      <c r="C12" s="22"/>
      <c r="D12" s="22"/>
      <c r="E12" s="23"/>
    </row>
    <row r="13" spans="1:5" x14ac:dyDescent="0.25">
      <c r="A13" s="10" t="s">
        <v>131</v>
      </c>
      <c r="B13" s="159">
        <v>6598.3</v>
      </c>
      <c r="C13" s="9"/>
      <c r="D13" s="9"/>
      <c r="E13" s="19"/>
    </row>
    <row r="14" spans="1:5" x14ac:dyDescent="0.25">
      <c r="A14" s="20" t="s">
        <v>7</v>
      </c>
      <c r="B14" s="137" t="s">
        <v>110</v>
      </c>
      <c r="C14" s="22"/>
      <c r="D14" s="22"/>
      <c r="E14" s="23"/>
    </row>
    <row r="15" spans="1:5" x14ac:dyDescent="0.25">
      <c r="A15" s="24" t="s">
        <v>8</v>
      </c>
      <c r="B15" s="21">
        <v>3</v>
      </c>
      <c r="C15" s="22"/>
      <c r="D15" s="22"/>
      <c r="E15" s="23"/>
    </row>
    <row r="16" spans="1:5" ht="15.75" thickBot="1" x14ac:dyDescent="0.3">
      <c r="A16" s="25" t="s">
        <v>9</v>
      </c>
      <c r="B16" s="26">
        <v>546.5</v>
      </c>
      <c r="C16" s="27"/>
      <c r="D16" s="27"/>
      <c r="E16" s="28"/>
    </row>
    <row r="17" spans="1:5" x14ac:dyDescent="0.25">
      <c r="A17" s="29"/>
      <c r="B17" s="29"/>
      <c r="C17" s="30" t="s">
        <v>10</v>
      </c>
      <c r="D17" s="31" t="s">
        <v>10</v>
      </c>
      <c r="E17" s="32" t="s">
        <v>11</v>
      </c>
    </row>
    <row r="18" spans="1:5" x14ac:dyDescent="0.25">
      <c r="A18" s="33" t="s">
        <v>12</v>
      </c>
      <c r="B18" s="33" t="s">
        <v>13</v>
      </c>
      <c r="C18" s="34" t="s">
        <v>14</v>
      </c>
      <c r="D18" s="35" t="s">
        <v>14</v>
      </c>
      <c r="E18" s="36" t="s">
        <v>15</v>
      </c>
    </row>
    <row r="19" spans="1:5" x14ac:dyDescent="0.25">
      <c r="A19" s="33" t="s">
        <v>16</v>
      </c>
      <c r="B19" s="33" t="s">
        <v>17</v>
      </c>
      <c r="C19" s="34" t="s">
        <v>18</v>
      </c>
      <c r="D19" s="35" t="s">
        <v>19</v>
      </c>
      <c r="E19" s="37" t="s">
        <v>20</v>
      </c>
    </row>
    <row r="20" spans="1:5" x14ac:dyDescent="0.25">
      <c r="A20" s="38"/>
      <c r="B20" s="38"/>
      <c r="C20" s="9" t="s">
        <v>21</v>
      </c>
      <c r="D20" s="39" t="s">
        <v>21</v>
      </c>
      <c r="E20" s="36" t="s">
        <v>22</v>
      </c>
    </row>
    <row r="21" spans="1:5" ht="15.75" thickBot="1" x14ac:dyDescent="0.3">
      <c r="A21" s="38"/>
      <c r="B21" s="38"/>
      <c r="C21" s="34" t="s">
        <v>23</v>
      </c>
      <c r="D21" s="35" t="s">
        <v>23</v>
      </c>
      <c r="E21" s="36" t="s">
        <v>23</v>
      </c>
    </row>
    <row r="22" spans="1:5" ht="59.25" customHeight="1" x14ac:dyDescent="0.25">
      <c r="A22" s="122" t="s">
        <v>24</v>
      </c>
      <c r="B22" s="40"/>
      <c r="C22" s="109">
        <f>E22*B7*12</f>
        <v>983225.42399999988</v>
      </c>
      <c r="D22" s="41">
        <f>C22/12</f>
        <v>81935.45199999999</v>
      </c>
      <c r="E22" s="42">
        <v>3.94</v>
      </c>
    </row>
    <row r="23" spans="1:5" ht="160.5" customHeight="1" x14ac:dyDescent="0.25">
      <c r="A23" s="100" t="s">
        <v>81</v>
      </c>
      <c r="B23" s="100" t="s">
        <v>82</v>
      </c>
      <c r="C23" s="110"/>
      <c r="D23" s="44"/>
      <c r="E23" s="102"/>
    </row>
    <row r="24" spans="1:5" ht="155.25" hidden="1" customHeight="1" x14ac:dyDescent="0.25">
      <c r="A24" s="123"/>
      <c r="B24" s="45"/>
      <c r="C24" s="111"/>
      <c r="D24" s="101"/>
      <c r="E24" s="103"/>
    </row>
    <row r="25" spans="1:5" ht="42.75" x14ac:dyDescent="0.25">
      <c r="A25" s="124" t="s">
        <v>27</v>
      </c>
      <c r="B25" s="46"/>
      <c r="C25" s="112">
        <f>E25*B7*12</f>
        <v>833495.66399999987</v>
      </c>
      <c r="D25" s="47">
        <f>C25/12</f>
        <v>69457.971999999994</v>
      </c>
      <c r="E25" s="104">
        <f>3.25+0.09</f>
        <v>3.34</v>
      </c>
    </row>
    <row r="26" spans="1:5" ht="149.25" customHeight="1" x14ac:dyDescent="0.25">
      <c r="A26" s="100" t="s">
        <v>81</v>
      </c>
      <c r="B26" s="100" t="s">
        <v>83</v>
      </c>
      <c r="C26" s="113"/>
      <c r="D26" s="48"/>
      <c r="E26" s="104"/>
    </row>
    <row r="27" spans="1:5" x14ac:dyDescent="0.25">
      <c r="A27" s="125" t="s">
        <v>28</v>
      </c>
      <c r="B27" s="50" t="s">
        <v>29</v>
      </c>
      <c r="C27" s="114">
        <f>E27*12*B7</f>
        <v>334396.46400000004</v>
      </c>
      <c r="D27" s="51">
        <f>C27/12</f>
        <v>27866.372000000003</v>
      </c>
      <c r="E27" s="52">
        <v>1.34</v>
      </c>
    </row>
    <row r="28" spans="1:5" x14ac:dyDescent="0.25">
      <c r="A28" s="126" t="s">
        <v>30</v>
      </c>
      <c r="B28" s="33" t="s">
        <v>31</v>
      </c>
      <c r="C28" s="53"/>
      <c r="D28" s="54"/>
      <c r="E28" s="55" t="s">
        <v>21</v>
      </c>
    </row>
    <row r="29" spans="1:5" x14ac:dyDescent="0.25">
      <c r="A29" s="126" t="s">
        <v>32</v>
      </c>
      <c r="B29" s="33" t="s">
        <v>33</v>
      </c>
      <c r="C29" s="53"/>
      <c r="D29" s="54"/>
      <c r="E29" s="55"/>
    </row>
    <row r="30" spans="1:5" x14ac:dyDescent="0.25">
      <c r="A30" s="126"/>
      <c r="B30" s="33"/>
      <c r="C30" s="53"/>
      <c r="D30" s="54"/>
      <c r="E30" s="55"/>
    </row>
    <row r="31" spans="1:5" x14ac:dyDescent="0.25">
      <c r="A31" s="49" t="s">
        <v>111</v>
      </c>
      <c r="B31" s="50"/>
      <c r="C31" s="114">
        <f>E31*12*B7</f>
        <v>59891.903999999995</v>
      </c>
      <c r="D31" s="51">
        <f>C31/12</f>
        <v>4990.9919999999993</v>
      </c>
      <c r="E31" s="52">
        <v>0.24</v>
      </c>
    </row>
    <row r="32" spans="1:5" x14ac:dyDescent="0.25">
      <c r="A32" s="71" t="s">
        <v>112</v>
      </c>
      <c r="B32" s="33" t="s">
        <v>34</v>
      </c>
      <c r="C32" s="92"/>
      <c r="D32" s="72"/>
      <c r="E32" s="93">
        <v>0.2</v>
      </c>
    </row>
    <row r="33" spans="1:5" x14ac:dyDescent="0.25">
      <c r="A33" s="68" t="s">
        <v>113</v>
      </c>
      <c r="B33" s="56" t="s">
        <v>114</v>
      </c>
      <c r="C33" s="115"/>
      <c r="D33" s="57"/>
      <c r="E33" s="58">
        <v>0.04</v>
      </c>
    </row>
    <row r="34" spans="1:5" ht="28.5" x14ac:dyDescent="0.25">
      <c r="A34" s="128" t="s">
        <v>35</v>
      </c>
      <c r="B34" s="50"/>
      <c r="C34" s="116">
        <f>E34*12*B7</f>
        <v>1502288.5919999999</v>
      </c>
      <c r="D34" s="59">
        <f>C34/12</f>
        <v>125190.716</v>
      </c>
      <c r="E34" s="60">
        <v>6.02</v>
      </c>
    </row>
    <row r="35" spans="1:5" x14ac:dyDescent="0.25">
      <c r="A35" s="38" t="s">
        <v>36</v>
      </c>
      <c r="B35" s="61" t="s">
        <v>37</v>
      </c>
      <c r="C35" s="117"/>
      <c r="D35" s="62"/>
      <c r="E35" s="63"/>
    </row>
    <row r="36" spans="1:5" x14ac:dyDescent="0.25">
      <c r="A36" s="38" t="s">
        <v>38</v>
      </c>
      <c r="B36" s="64" t="s">
        <v>39</v>
      </c>
      <c r="C36" s="117"/>
      <c r="D36" s="62"/>
      <c r="E36" s="63"/>
    </row>
    <row r="37" spans="1:5" x14ac:dyDescent="0.25">
      <c r="A37" s="38" t="s">
        <v>40</v>
      </c>
      <c r="B37" s="64" t="s">
        <v>41</v>
      </c>
      <c r="C37" s="117"/>
      <c r="D37" s="62"/>
      <c r="E37" s="63"/>
    </row>
    <row r="38" spans="1:5" x14ac:dyDescent="0.25">
      <c r="A38" s="38" t="s">
        <v>42</v>
      </c>
      <c r="B38" s="64" t="s">
        <v>43</v>
      </c>
      <c r="C38" s="117"/>
      <c r="D38" s="62"/>
      <c r="E38" s="63"/>
    </row>
    <row r="39" spans="1:5" x14ac:dyDescent="0.25">
      <c r="A39" s="38" t="s">
        <v>91</v>
      </c>
      <c r="B39" s="64"/>
      <c r="C39" s="117"/>
      <c r="D39" s="62"/>
      <c r="E39" s="63"/>
    </row>
    <row r="40" spans="1:5" x14ac:dyDescent="0.25">
      <c r="A40" s="38" t="s">
        <v>92</v>
      </c>
      <c r="B40" s="64" t="s">
        <v>45</v>
      </c>
      <c r="C40" s="117"/>
      <c r="D40" s="62"/>
      <c r="E40" s="63"/>
    </row>
    <row r="41" spans="1:5" x14ac:dyDescent="0.25">
      <c r="A41" s="129" t="s">
        <v>44</v>
      </c>
      <c r="B41" s="64" t="s">
        <v>57</v>
      </c>
      <c r="C41" s="117"/>
      <c r="D41" s="62"/>
      <c r="E41" s="63"/>
    </row>
    <row r="42" spans="1:5" x14ac:dyDescent="0.25">
      <c r="A42" s="129" t="s">
        <v>90</v>
      </c>
      <c r="B42" s="64"/>
      <c r="C42" s="117"/>
      <c r="D42" s="62"/>
      <c r="E42" s="63"/>
    </row>
    <row r="43" spans="1:5" x14ac:dyDescent="0.25">
      <c r="A43" s="129" t="s">
        <v>89</v>
      </c>
      <c r="B43" s="64" t="s">
        <v>46</v>
      </c>
      <c r="C43" s="117"/>
      <c r="D43" s="62"/>
      <c r="E43" s="63"/>
    </row>
    <row r="44" spans="1:5" x14ac:dyDescent="0.25">
      <c r="A44" s="129" t="s">
        <v>47</v>
      </c>
      <c r="B44" s="64"/>
      <c r="C44" s="117"/>
      <c r="D44" s="62"/>
      <c r="E44" s="63"/>
    </row>
    <row r="45" spans="1:5" x14ac:dyDescent="0.25">
      <c r="A45" s="129" t="s">
        <v>48</v>
      </c>
      <c r="B45" s="64" t="s">
        <v>25</v>
      </c>
      <c r="C45" s="117"/>
      <c r="D45" s="62"/>
      <c r="E45" s="63"/>
    </row>
    <row r="46" spans="1:5" x14ac:dyDescent="0.25">
      <c r="A46" s="129" t="s">
        <v>49</v>
      </c>
      <c r="B46" s="64"/>
      <c r="C46" s="117"/>
      <c r="D46" s="62"/>
      <c r="E46" s="63"/>
    </row>
    <row r="47" spans="1:5" x14ac:dyDescent="0.25">
      <c r="A47" s="129" t="s">
        <v>87</v>
      </c>
      <c r="B47" s="64"/>
      <c r="C47" s="117"/>
      <c r="D47" s="62"/>
      <c r="E47" s="63"/>
    </row>
    <row r="48" spans="1:5" x14ac:dyDescent="0.25">
      <c r="A48" s="129" t="s">
        <v>88</v>
      </c>
      <c r="B48" s="64" t="s">
        <v>26</v>
      </c>
      <c r="C48" s="117"/>
      <c r="D48" s="62"/>
      <c r="E48" s="63"/>
    </row>
    <row r="49" spans="1:5" x14ac:dyDescent="0.25">
      <c r="A49" s="160"/>
      <c r="B49" s="158"/>
      <c r="C49" s="34"/>
      <c r="D49" s="35"/>
      <c r="E49" s="36"/>
    </row>
    <row r="50" spans="1:5" ht="44.25" customHeight="1" x14ac:dyDescent="0.25">
      <c r="A50" s="128" t="s">
        <v>50</v>
      </c>
      <c r="B50" s="50"/>
      <c r="C50" s="114">
        <f>E50*12*B7</f>
        <v>1255234.4879999999</v>
      </c>
      <c r="D50" s="51">
        <f>C50/12</f>
        <v>104602.874</v>
      </c>
      <c r="E50" s="138">
        <v>5.03</v>
      </c>
    </row>
    <row r="51" spans="1:5" x14ac:dyDescent="0.25">
      <c r="A51" s="130" t="s">
        <v>51</v>
      </c>
      <c r="B51" s="50"/>
      <c r="C51" s="118"/>
      <c r="D51" s="66"/>
      <c r="E51" s="67"/>
    </row>
    <row r="52" spans="1:5" x14ac:dyDescent="0.25">
      <c r="A52" s="131" t="s">
        <v>52</v>
      </c>
      <c r="B52" s="56"/>
      <c r="C52" s="119"/>
      <c r="D52" s="69"/>
      <c r="E52" s="70"/>
    </row>
    <row r="53" spans="1:5" x14ac:dyDescent="0.25">
      <c r="A53" s="132" t="s">
        <v>53</v>
      </c>
      <c r="B53" s="33"/>
      <c r="C53" s="34"/>
      <c r="D53" s="35"/>
      <c r="E53" s="36"/>
    </row>
    <row r="54" spans="1:5" x14ac:dyDescent="0.25">
      <c r="A54" s="132" t="s">
        <v>54</v>
      </c>
      <c r="B54" s="33" t="s">
        <v>55</v>
      </c>
      <c r="C54" s="34"/>
      <c r="D54" s="35"/>
      <c r="E54" s="36"/>
    </row>
    <row r="55" spans="1:5" x14ac:dyDescent="0.25">
      <c r="A55" s="91" t="s">
        <v>56</v>
      </c>
      <c r="B55" s="33" t="s">
        <v>57</v>
      </c>
      <c r="C55" s="34"/>
      <c r="D55" s="35"/>
      <c r="E55" s="36"/>
    </row>
    <row r="56" spans="1:5" x14ac:dyDescent="0.25">
      <c r="A56" s="132" t="s">
        <v>100</v>
      </c>
      <c r="B56" s="33" t="s">
        <v>55</v>
      </c>
      <c r="C56" s="34"/>
      <c r="D56" s="35"/>
      <c r="E56" s="36"/>
    </row>
    <row r="57" spans="1:5" x14ac:dyDescent="0.25">
      <c r="A57" s="91" t="s">
        <v>78</v>
      </c>
      <c r="B57" s="33" t="s">
        <v>57</v>
      </c>
      <c r="C57" s="34"/>
      <c r="D57" s="35"/>
      <c r="E57" s="36"/>
    </row>
    <row r="58" spans="1:5" x14ac:dyDescent="0.25">
      <c r="A58" s="91" t="s">
        <v>58</v>
      </c>
      <c r="B58" s="33" t="s">
        <v>57</v>
      </c>
      <c r="C58" s="34"/>
      <c r="D58" s="35"/>
      <c r="E58" s="36"/>
    </row>
    <row r="59" spans="1:5" x14ac:dyDescent="0.25">
      <c r="A59" s="91" t="s">
        <v>59</v>
      </c>
      <c r="B59" s="33" t="s">
        <v>55</v>
      </c>
      <c r="C59" s="34"/>
      <c r="D59" s="35"/>
      <c r="E59" s="36"/>
    </row>
    <row r="60" spans="1:5" x14ac:dyDescent="0.25">
      <c r="A60" s="91" t="s">
        <v>77</v>
      </c>
      <c r="B60" s="33" t="s">
        <v>55</v>
      </c>
      <c r="C60" s="34"/>
      <c r="D60" s="35"/>
      <c r="E60" s="36"/>
    </row>
    <row r="61" spans="1:5" x14ac:dyDescent="0.25">
      <c r="A61" s="133"/>
      <c r="B61" s="56"/>
      <c r="C61" s="119"/>
      <c r="D61" s="69"/>
      <c r="E61" s="70"/>
    </row>
    <row r="62" spans="1:5" x14ac:dyDescent="0.25">
      <c r="A62" s="74" t="s">
        <v>60</v>
      </c>
      <c r="B62" s="50"/>
      <c r="C62" s="118"/>
      <c r="D62" s="66"/>
      <c r="E62" s="67"/>
    </row>
    <row r="63" spans="1:5" x14ac:dyDescent="0.25">
      <c r="A63" s="133" t="s">
        <v>61</v>
      </c>
      <c r="B63" s="56"/>
      <c r="C63" s="119"/>
      <c r="D63" s="69"/>
      <c r="E63" s="70"/>
    </row>
    <row r="64" spans="1:5" x14ac:dyDescent="0.25">
      <c r="A64" s="38" t="s">
        <v>62</v>
      </c>
      <c r="B64" s="33"/>
      <c r="C64" s="34"/>
      <c r="D64" s="35"/>
      <c r="E64" s="36"/>
    </row>
    <row r="65" spans="1:5" x14ac:dyDescent="0.25">
      <c r="A65" s="38" t="s">
        <v>54</v>
      </c>
      <c r="B65" s="33" t="s">
        <v>55</v>
      </c>
      <c r="C65" s="34"/>
      <c r="D65" s="35"/>
      <c r="E65" s="36"/>
    </row>
    <row r="66" spans="1:5" x14ac:dyDescent="0.25">
      <c r="A66" s="91" t="s">
        <v>102</v>
      </c>
      <c r="B66" s="33" t="s">
        <v>55</v>
      </c>
      <c r="C66" s="34"/>
      <c r="D66" s="35"/>
      <c r="E66" s="36"/>
    </row>
    <row r="67" spans="1:5" x14ac:dyDescent="0.25">
      <c r="A67" s="91" t="s">
        <v>103</v>
      </c>
      <c r="B67" s="33" t="s">
        <v>104</v>
      </c>
      <c r="C67" s="34"/>
      <c r="D67" s="35"/>
      <c r="E67" s="36"/>
    </row>
    <row r="68" spans="1:5" x14ac:dyDescent="0.25">
      <c r="A68" s="91" t="s">
        <v>105</v>
      </c>
      <c r="B68" s="33" t="s">
        <v>104</v>
      </c>
      <c r="C68" s="34"/>
      <c r="D68" s="35"/>
      <c r="E68" s="36"/>
    </row>
    <row r="69" spans="1:5" x14ac:dyDescent="0.25">
      <c r="A69" s="91" t="s">
        <v>106</v>
      </c>
      <c r="B69" s="33" t="s">
        <v>107</v>
      </c>
      <c r="C69" s="34"/>
      <c r="D69" s="35"/>
      <c r="E69" s="36"/>
    </row>
    <row r="70" spans="1:5" x14ac:dyDescent="0.25">
      <c r="A70" s="91"/>
      <c r="B70" s="158" t="s">
        <v>128</v>
      </c>
      <c r="C70" s="34"/>
      <c r="D70" s="35"/>
      <c r="E70" s="36"/>
    </row>
    <row r="71" spans="1:5" x14ac:dyDescent="0.25">
      <c r="A71" s="91" t="s">
        <v>58</v>
      </c>
      <c r="B71" s="33" t="s">
        <v>63</v>
      </c>
      <c r="C71" s="34"/>
      <c r="D71" s="35"/>
      <c r="E71" s="36"/>
    </row>
    <row r="72" spans="1:5" x14ac:dyDescent="0.25">
      <c r="A72" s="91" t="s">
        <v>59</v>
      </c>
      <c r="B72" s="33" t="s">
        <v>55</v>
      </c>
      <c r="C72" s="34"/>
      <c r="D72" s="35"/>
      <c r="E72" s="36"/>
    </row>
    <row r="73" spans="1:5" x14ac:dyDescent="0.25">
      <c r="A73" s="91" t="s">
        <v>101</v>
      </c>
      <c r="B73" s="33" t="s">
        <v>63</v>
      </c>
      <c r="C73" s="34"/>
      <c r="D73" s="35"/>
      <c r="E73" s="36"/>
    </row>
    <row r="74" spans="1:5" x14ac:dyDescent="0.25">
      <c r="A74" s="91" t="s">
        <v>76</v>
      </c>
      <c r="B74" s="33" t="s">
        <v>55</v>
      </c>
      <c r="C74" s="34"/>
      <c r="D74" s="35"/>
      <c r="E74" s="36"/>
    </row>
    <row r="75" spans="1:5" x14ac:dyDescent="0.25">
      <c r="A75" s="38"/>
      <c r="B75" s="33"/>
      <c r="C75" s="34"/>
      <c r="D75" s="35"/>
      <c r="E75" s="36"/>
    </row>
    <row r="76" spans="1:5" x14ac:dyDescent="0.25">
      <c r="A76" s="125" t="s">
        <v>94</v>
      </c>
      <c r="B76" s="50" t="s">
        <v>64</v>
      </c>
      <c r="C76" s="114">
        <f>E76*12*B7</f>
        <v>12477.480000000001</v>
      </c>
      <c r="D76" s="51">
        <f>C76/12</f>
        <v>1039.7900000000002</v>
      </c>
      <c r="E76" s="52">
        <v>0.05</v>
      </c>
    </row>
    <row r="77" spans="1:5" x14ac:dyDescent="0.25">
      <c r="A77" s="127" t="s">
        <v>65</v>
      </c>
      <c r="B77" s="56" t="s">
        <v>79</v>
      </c>
      <c r="C77" s="53"/>
      <c r="D77" s="54"/>
      <c r="E77" s="55"/>
    </row>
    <row r="78" spans="1:5" x14ac:dyDescent="0.25">
      <c r="A78" s="125" t="s">
        <v>95</v>
      </c>
      <c r="B78" s="50"/>
      <c r="C78" s="114"/>
      <c r="D78" s="51"/>
      <c r="E78" s="52"/>
    </row>
    <row r="79" spans="1:5" x14ac:dyDescent="0.25">
      <c r="A79" s="126" t="s">
        <v>66</v>
      </c>
      <c r="B79" s="56"/>
      <c r="C79" s="53"/>
      <c r="D79" s="54"/>
      <c r="E79" s="55"/>
    </row>
    <row r="80" spans="1:5" x14ac:dyDescent="0.25">
      <c r="A80" s="125" t="s">
        <v>96</v>
      </c>
      <c r="B80" s="50"/>
      <c r="C80" s="114"/>
      <c r="D80" s="51"/>
      <c r="E80" s="52"/>
    </row>
    <row r="81" spans="1:5" x14ac:dyDescent="0.25">
      <c r="A81" s="126" t="s">
        <v>67</v>
      </c>
      <c r="B81" s="56"/>
      <c r="C81" s="115"/>
      <c r="D81" s="57"/>
      <c r="E81" s="58"/>
    </row>
    <row r="82" spans="1:5" x14ac:dyDescent="0.25">
      <c r="A82" s="125" t="s">
        <v>97</v>
      </c>
      <c r="B82" s="50" t="s">
        <v>68</v>
      </c>
      <c r="C82" s="114">
        <f>E82*12*B7</f>
        <v>262027.08000000002</v>
      </c>
      <c r="D82" s="72">
        <f>C82/12</f>
        <v>21835.59</v>
      </c>
      <c r="E82" s="138">
        <v>1.05</v>
      </c>
    </row>
    <row r="83" spans="1:5" x14ac:dyDescent="0.25">
      <c r="A83" s="132"/>
      <c r="B83" s="56"/>
      <c r="C83" s="115"/>
      <c r="D83" s="57"/>
      <c r="E83" s="58"/>
    </row>
    <row r="84" spans="1:5" x14ac:dyDescent="0.25">
      <c r="A84" s="125" t="s">
        <v>98</v>
      </c>
      <c r="B84" s="50" t="s">
        <v>34</v>
      </c>
      <c r="C84" s="114">
        <f>E84*12*B7</f>
        <v>177180.21599999999</v>
      </c>
      <c r="D84" s="51">
        <f>C84/12</f>
        <v>14765.017999999998</v>
      </c>
      <c r="E84" s="139">
        <v>0.71</v>
      </c>
    </row>
    <row r="85" spans="1:5" x14ac:dyDescent="0.25">
      <c r="A85" s="127" t="s">
        <v>86</v>
      </c>
      <c r="B85" s="56"/>
      <c r="C85" s="115"/>
      <c r="D85" s="57"/>
      <c r="E85" s="58"/>
    </row>
    <row r="86" spans="1:5" x14ac:dyDescent="0.25">
      <c r="A86" s="125" t="s">
        <v>99</v>
      </c>
      <c r="B86" s="50" t="s">
        <v>34</v>
      </c>
      <c r="C86" s="114">
        <f>E86*12*B7</f>
        <v>177180.21599999999</v>
      </c>
      <c r="D86" s="51">
        <f>C86/12</f>
        <v>14765.017999999998</v>
      </c>
      <c r="E86" s="138">
        <v>0.71</v>
      </c>
    </row>
    <row r="87" spans="1:5" x14ac:dyDescent="0.25">
      <c r="A87" s="127" t="s">
        <v>119</v>
      </c>
      <c r="B87" s="56"/>
      <c r="C87" s="115"/>
      <c r="D87" s="57"/>
      <c r="E87" s="58"/>
    </row>
    <row r="88" spans="1:5" x14ac:dyDescent="0.25">
      <c r="A88" s="126" t="s">
        <v>121</v>
      </c>
      <c r="B88" s="50" t="s">
        <v>34</v>
      </c>
      <c r="C88" s="114">
        <f>E88*12*B7</f>
        <v>112297.32</v>
      </c>
      <c r="D88" s="51">
        <f>C88/12</f>
        <v>9358.11</v>
      </c>
      <c r="E88" s="138">
        <v>0.45</v>
      </c>
    </row>
    <row r="89" spans="1:5" x14ac:dyDescent="0.25">
      <c r="A89" s="126" t="s">
        <v>122</v>
      </c>
      <c r="B89" s="33"/>
      <c r="C89" s="53"/>
      <c r="D89" s="54"/>
      <c r="E89" s="55"/>
    </row>
    <row r="90" spans="1:5" x14ac:dyDescent="0.25">
      <c r="A90" s="126" t="s">
        <v>123</v>
      </c>
      <c r="B90" s="33"/>
      <c r="C90" s="53"/>
      <c r="D90" s="54"/>
      <c r="E90" s="55"/>
    </row>
    <row r="91" spans="1:5" x14ac:dyDescent="0.25">
      <c r="A91" s="125" t="s">
        <v>124</v>
      </c>
      <c r="B91" s="50" t="s">
        <v>34</v>
      </c>
      <c r="C91" s="114">
        <f>D91*12</f>
        <v>69873.888000000006</v>
      </c>
      <c r="D91" s="51">
        <f>B7*E91</f>
        <v>5822.8240000000005</v>
      </c>
      <c r="E91" s="73">
        <v>0.28000000000000003</v>
      </c>
    </row>
    <row r="92" spans="1:5" x14ac:dyDescent="0.25">
      <c r="A92" s="127" t="s">
        <v>85</v>
      </c>
      <c r="B92" s="56"/>
      <c r="C92" s="115"/>
      <c r="D92" s="57"/>
      <c r="E92" s="58"/>
    </row>
    <row r="93" spans="1:5" x14ac:dyDescent="0.25">
      <c r="A93" s="126" t="s">
        <v>125</v>
      </c>
      <c r="B93" s="50" t="s">
        <v>34</v>
      </c>
      <c r="C93" s="114">
        <f>E93*12*B7</f>
        <v>144738.76799999998</v>
      </c>
      <c r="D93" s="51">
        <f>B7*E93</f>
        <v>12061.563999999998</v>
      </c>
      <c r="E93" s="52">
        <v>0.57999999999999996</v>
      </c>
    </row>
    <row r="94" spans="1:5" x14ac:dyDescent="0.25">
      <c r="A94" s="126" t="s">
        <v>120</v>
      </c>
      <c r="B94" s="33"/>
      <c r="C94" s="53"/>
      <c r="D94" s="54"/>
      <c r="E94" s="55"/>
    </row>
    <row r="95" spans="1:5" x14ac:dyDescent="0.25">
      <c r="A95" s="134" t="s">
        <v>69</v>
      </c>
      <c r="B95" s="50"/>
      <c r="C95" s="120">
        <f>C22+C25+C27+C31+C34+C50+C78+C82+C80+C76+C84+C86+C91+C93+C88</f>
        <v>5924307.5040000007</v>
      </c>
      <c r="D95" s="75">
        <f>D22+D25+D27+D31+D34+D50+D78+D82+D80+D76+D84+D86+D91+D93+D88</f>
        <v>493692.29200000002</v>
      </c>
      <c r="E95" s="52">
        <f>E22+E25+E27+E31+E34+E50+E78+E82+E80+E76+E84+E86+E91+E93+E88</f>
        <v>23.740000000000002</v>
      </c>
    </row>
    <row r="96" spans="1:5" x14ac:dyDescent="0.25">
      <c r="A96" s="135" t="s">
        <v>70</v>
      </c>
      <c r="B96" s="56"/>
      <c r="C96" s="115"/>
      <c r="D96" s="57"/>
      <c r="E96" s="58"/>
    </row>
    <row r="97" spans="1:5" x14ac:dyDescent="0.25">
      <c r="A97" s="125" t="s">
        <v>126</v>
      </c>
      <c r="B97" s="50"/>
      <c r="C97" s="120">
        <f>E97*12*B7</f>
        <v>771108.26399999997</v>
      </c>
      <c r="D97" s="72">
        <f>C97/12</f>
        <v>64259.021999999997</v>
      </c>
      <c r="E97" s="52">
        <v>3.09</v>
      </c>
    </row>
    <row r="98" spans="1:5" x14ac:dyDescent="0.25">
      <c r="A98" s="126" t="s">
        <v>80</v>
      </c>
      <c r="B98" s="33"/>
      <c r="C98" s="53"/>
      <c r="D98" s="54"/>
      <c r="E98" s="36"/>
    </row>
    <row r="99" spans="1:5" x14ac:dyDescent="0.25">
      <c r="A99" s="125" t="s">
        <v>71</v>
      </c>
      <c r="B99" s="74"/>
      <c r="C99" s="120">
        <f>C95+C97</f>
        <v>6695415.7680000011</v>
      </c>
      <c r="D99" s="75">
        <f>D95+D97</f>
        <v>557951.31400000001</v>
      </c>
      <c r="E99" s="52">
        <f>E95+E97</f>
        <v>26.830000000000002</v>
      </c>
    </row>
    <row r="100" spans="1:5" ht="15.75" thickBot="1" x14ac:dyDescent="0.3">
      <c r="A100" s="136" t="s">
        <v>72</v>
      </c>
      <c r="B100" s="76"/>
      <c r="C100" s="121"/>
      <c r="D100" s="105"/>
      <c r="E100" s="106"/>
    </row>
    <row r="101" spans="1:5" x14ac:dyDescent="0.25">
      <c r="A101" s="107"/>
      <c r="B101" s="9"/>
      <c r="C101" s="107"/>
      <c r="D101" s="107"/>
      <c r="E101" s="34"/>
    </row>
    <row r="102" spans="1:5" ht="18.75" x14ac:dyDescent="0.3">
      <c r="A102" s="3" t="s">
        <v>115</v>
      </c>
      <c r="B102" s="3"/>
      <c r="C102" s="3"/>
      <c r="D102" s="3"/>
      <c r="E102" s="1"/>
    </row>
    <row r="103" spans="1:5" ht="18.75" x14ac:dyDescent="0.3">
      <c r="A103" s="161" t="s">
        <v>135</v>
      </c>
      <c r="B103" s="161"/>
      <c r="C103" s="161"/>
      <c r="D103" s="161"/>
      <c r="E103" s="162"/>
    </row>
    <row r="104" spans="1:5" ht="18.75" x14ac:dyDescent="0.3">
      <c r="A104" s="4" t="s">
        <v>132</v>
      </c>
      <c r="B104" s="4"/>
      <c r="C104" s="2"/>
      <c r="D104" s="2"/>
      <c r="E104" s="2"/>
    </row>
    <row r="105" spans="1:5" ht="19.5" thickBot="1" x14ac:dyDescent="0.35">
      <c r="A105" s="4"/>
      <c r="B105" s="9"/>
      <c r="C105" s="107"/>
      <c r="D105" s="107"/>
      <c r="E105" s="34"/>
    </row>
    <row r="106" spans="1:5" x14ac:dyDescent="0.25">
      <c r="A106" s="5" t="s">
        <v>1</v>
      </c>
      <c r="B106" s="6"/>
      <c r="C106" s="7"/>
      <c r="D106" s="7"/>
      <c r="E106" s="8"/>
    </row>
    <row r="107" spans="1:5" x14ac:dyDescent="0.25">
      <c r="A107" s="10" t="s">
        <v>2</v>
      </c>
      <c r="B107" s="11">
        <f>B109+B110</f>
        <v>20795.8</v>
      </c>
      <c r="C107" s="12"/>
      <c r="D107" s="12"/>
      <c r="E107" s="13"/>
    </row>
    <row r="108" spans="1:5" x14ac:dyDescent="0.25">
      <c r="A108" s="14" t="s">
        <v>3</v>
      </c>
      <c r="B108" s="15" t="s">
        <v>4</v>
      </c>
      <c r="C108" s="16"/>
      <c r="D108" s="16"/>
      <c r="E108" s="17"/>
    </row>
    <row r="109" spans="1:5" x14ac:dyDescent="0.25">
      <c r="A109" s="18" t="s">
        <v>5</v>
      </c>
      <c r="B109" s="11">
        <v>13474.4</v>
      </c>
      <c r="C109" s="12"/>
      <c r="D109" s="12"/>
      <c r="E109" s="13"/>
    </row>
    <row r="110" spans="1:5" x14ac:dyDescent="0.25">
      <c r="A110" s="20" t="s">
        <v>6</v>
      </c>
      <c r="B110" s="21">
        <f>B112+B113</f>
        <v>7321.4000000000005</v>
      </c>
      <c r="C110" s="22"/>
      <c r="D110" s="22"/>
      <c r="E110" s="23"/>
    </row>
    <row r="111" spans="1:5" x14ac:dyDescent="0.25">
      <c r="A111" s="10" t="s">
        <v>3</v>
      </c>
      <c r="B111" s="21"/>
      <c r="C111" s="22"/>
      <c r="D111" s="22"/>
      <c r="E111" s="23"/>
    </row>
    <row r="112" spans="1:5" x14ac:dyDescent="0.25">
      <c r="A112" s="10" t="s">
        <v>130</v>
      </c>
      <c r="B112" s="21">
        <v>723.1</v>
      </c>
      <c r="C112" s="22"/>
      <c r="D112" s="22"/>
      <c r="E112" s="23"/>
    </row>
    <row r="113" spans="1:5" ht="15.75" thickBot="1" x14ac:dyDescent="0.3">
      <c r="A113" s="10" t="s">
        <v>131</v>
      </c>
      <c r="B113" s="159">
        <v>6598.3</v>
      </c>
      <c r="C113" s="9"/>
      <c r="D113" s="9"/>
      <c r="E113" s="19"/>
    </row>
    <row r="114" spans="1:5" x14ac:dyDescent="0.25">
      <c r="A114" s="29"/>
      <c r="B114" s="29"/>
      <c r="C114" s="30" t="s">
        <v>10</v>
      </c>
      <c r="D114" s="31" t="s">
        <v>10</v>
      </c>
      <c r="E114" s="32" t="s">
        <v>11</v>
      </c>
    </row>
    <row r="115" spans="1:5" x14ac:dyDescent="0.25">
      <c r="A115" s="33" t="s">
        <v>12</v>
      </c>
      <c r="B115" s="33" t="s">
        <v>13</v>
      </c>
      <c r="C115" s="34" t="s">
        <v>14</v>
      </c>
      <c r="D115" s="35" t="s">
        <v>14</v>
      </c>
      <c r="E115" s="36" t="s">
        <v>15</v>
      </c>
    </row>
    <row r="116" spans="1:5" x14ac:dyDescent="0.25">
      <c r="A116" s="33" t="s">
        <v>16</v>
      </c>
      <c r="B116" s="33" t="s">
        <v>17</v>
      </c>
      <c r="C116" s="34" t="s">
        <v>18</v>
      </c>
      <c r="D116" s="35" t="s">
        <v>19</v>
      </c>
      <c r="E116" s="37" t="s">
        <v>20</v>
      </c>
    </row>
    <row r="117" spans="1:5" x14ac:dyDescent="0.25">
      <c r="A117" s="38"/>
      <c r="B117" s="38"/>
      <c r="C117" s="9" t="s">
        <v>21</v>
      </c>
      <c r="D117" s="39" t="s">
        <v>21</v>
      </c>
      <c r="E117" s="36" t="s">
        <v>22</v>
      </c>
    </row>
    <row r="118" spans="1:5" ht="15.75" thickBot="1" x14ac:dyDescent="0.3">
      <c r="A118" s="38"/>
      <c r="B118" s="38"/>
      <c r="C118" s="34" t="s">
        <v>23</v>
      </c>
      <c r="D118" s="35" t="s">
        <v>23</v>
      </c>
      <c r="E118" s="36" t="s">
        <v>23</v>
      </c>
    </row>
    <row r="119" spans="1:5" x14ac:dyDescent="0.25">
      <c r="A119" s="77" t="s">
        <v>93</v>
      </c>
      <c r="B119" s="78"/>
      <c r="C119" s="79">
        <f>C123+C126+C129+C131</f>
        <v>2153613.048</v>
      </c>
      <c r="D119" s="80">
        <f>D123+D126+D129+D131</f>
        <v>179467.75400000002</v>
      </c>
      <c r="E119" s="81">
        <f>E123+E126+E129+E131</f>
        <v>8.6300000000000008</v>
      </c>
    </row>
    <row r="120" spans="1:5" ht="15.75" thickBot="1" x14ac:dyDescent="0.3">
      <c r="A120" s="82" t="s">
        <v>116</v>
      </c>
      <c r="B120" s="83"/>
      <c r="C120" s="84"/>
      <c r="D120" s="85"/>
      <c r="E120" s="86"/>
    </row>
    <row r="121" spans="1:5" ht="15.75" thickBot="1" x14ac:dyDescent="0.3">
      <c r="A121" s="140" t="s">
        <v>3</v>
      </c>
      <c r="B121" s="33"/>
      <c r="C121" s="92"/>
      <c r="D121" s="72"/>
      <c r="E121" s="55"/>
    </row>
    <row r="122" spans="1:5" x14ac:dyDescent="0.25">
      <c r="A122" s="87" t="s">
        <v>84</v>
      </c>
      <c r="B122" s="78"/>
      <c r="C122" s="88"/>
      <c r="D122" s="89"/>
      <c r="E122" s="90"/>
    </row>
    <row r="123" spans="1:5" x14ac:dyDescent="0.25">
      <c r="A123" s="91" t="s">
        <v>74</v>
      </c>
      <c r="B123" s="33" t="s">
        <v>73</v>
      </c>
      <c r="C123" s="141">
        <f>D123*12</f>
        <v>299459.52</v>
      </c>
      <c r="D123" s="142">
        <f>E123*B107</f>
        <v>24954.959999999999</v>
      </c>
      <c r="E123" s="143">
        <v>1.2</v>
      </c>
    </row>
    <row r="124" spans="1:5" ht="15.75" thickBot="1" x14ac:dyDescent="0.3">
      <c r="A124" s="94"/>
      <c r="B124" s="83"/>
      <c r="C124" s="144"/>
      <c r="D124" s="145"/>
      <c r="E124" s="146"/>
    </row>
    <row r="125" spans="1:5" x14ac:dyDescent="0.25">
      <c r="A125" s="91" t="s">
        <v>108</v>
      </c>
      <c r="B125" s="33" t="s">
        <v>117</v>
      </c>
      <c r="C125" s="141"/>
      <c r="D125" s="142"/>
      <c r="E125" s="147"/>
    </row>
    <row r="126" spans="1:5" x14ac:dyDescent="0.25">
      <c r="A126" s="91"/>
      <c r="B126" s="33" t="s">
        <v>118</v>
      </c>
      <c r="C126" s="141">
        <f>D126*12</f>
        <v>1587135.456</v>
      </c>
      <c r="D126" s="142">
        <f>E126*B107</f>
        <v>132261.288</v>
      </c>
      <c r="E126" s="143">
        <v>6.36</v>
      </c>
    </row>
    <row r="127" spans="1:5" ht="15.75" thickBot="1" x14ac:dyDescent="0.3">
      <c r="A127" s="95"/>
      <c r="B127" s="83"/>
      <c r="C127" s="148"/>
      <c r="D127" s="149"/>
      <c r="E127" s="146"/>
    </row>
    <row r="128" spans="1:5" x14ac:dyDescent="0.25">
      <c r="A128" s="87" t="s">
        <v>129</v>
      </c>
      <c r="B128" s="33" t="s">
        <v>117</v>
      </c>
      <c r="C128" s="150"/>
      <c r="D128" s="151"/>
      <c r="E128" s="152"/>
    </row>
    <row r="129" spans="1:5" x14ac:dyDescent="0.25">
      <c r="A129" s="91" t="s">
        <v>127</v>
      </c>
      <c r="B129" s="33" t="s">
        <v>118</v>
      </c>
      <c r="C129" s="141">
        <f>D129*12</f>
        <v>117288.31200000001</v>
      </c>
      <c r="D129" s="142">
        <f>E129*B107</f>
        <v>9774.0259999999998</v>
      </c>
      <c r="E129" s="153">
        <v>0.47</v>
      </c>
    </row>
    <row r="130" spans="1:5" ht="15.75" thickBot="1" x14ac:dyDescent="0.3">
      <c r="A130" s="95"/>
      <c r="B130" s="83"/>
      <c r="C130" s="148"/>
      <c r="D130" s="149"/>
      <c r="E130" s="146"/>
    </row>
    <row r="131" spans="1:5" x14ac:dyDescent="0.25">
      <c r="A131" s="87" t="s">
        <v>109</v>
      </c>
      <c r="B131" s="78" t="s">
        <v>75</v>
      </c>
      <c r="C131" s="154">
        <f>D131*12</f>
        <v>149729.76</v>
      </c>
      <c r="D131" s="155">
        <f>E131*B107</f>
        <v>12477.48</v>
      </c>
      <c r="E131" s="156">
        <v>0.6</v>
      </c>
    </row>
    <row r="132" spans="1:5" ht="15.75" thickBot="1" x14ac:dyDescent="0.3">
      <c r="A132" s="157"/>
      <c r="B132" s="83"/>
      <c r="C132" s="96"/>
      <c r="D132" s="97"/>
      <c r="E132" s="86"/>
    </row>
    <row r="133" spans="1:5" x14ac:dyDescent="0.25">
      <c r="A133" s="98"/>
      <c r="B133" s="34"/>
      <c r="C133" s="53"/>
      <c r="D133" s="53"/>
      <c r="E133" s="53"/>
    </row>
    <row r="134" spans="1:5" x14ac:dyDescent="0.25">
      <c r="A134" s="107"/>
      <c r="B134" s="107"/>
      <c r="C134" s="107"/>
      <c r="D134" s="107"/>
      <c r="E134" s="43">
        <f>E99+E119</f>
        <v>35.46</v>
      </c>
    </row>
    <row r="135" spans="1:5" ht="15.75" x14ac:dyDescent="0.25">
      <c r="A135" s="99"/>
      <c r="B135" s="99"/>
      <c r="C135" s="99"/>
      <c r="D135" s="99"/>
      <c r="E135" s="43"/>
    </row>
    <row r="136" spans="1:5" x14ac:dyDescent="0.25">
      <c r="A136" s="9"/>
      <c r="B136" s="9"/>
      <c r="C136" s="9"/>
      <c r="D136" s="9"/>
      <c r="E136" s="43"/>
    </row>
    <row r="137" spans="1:5" x14ac:dyDescent="0.25">
      <c r="A137" s="9"/>
      <c r="B137" s="9"/>
      <c r="C137" s="9"/>
      <c r="D137" s="9"/>
      <c r="E137" s="43"/>
    </row>
    <row r="138" spans="1:5" x14ac:dyDescent="0.25">
      <c r="A138" s="108"/>
      <c r="C138" s="108"/>
    </row>
    <row r="139" spans="1:5" x14ac:dyDescent="0.25">
      <c r="A139" s="108"/>
      <c r="C139" s="108"/>
    </row>
    <row r="142" spans="1:5" x14ac:dyDescent="0.25">
      <c r="E142" s="65"/>
    </row>
  </sheetData>
  <pageMargins left="0" right="0" top="0" bottom="0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2023-06-08T03:33:54Z</dcterms:modified>
</cp:coreProperties>
</file>