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bazarkina\Desktop\"/>
    </mc:Choice>
  </mc:AlternateContent>
  <xr:revisionPtr revIDLastSave="0" documentId="8_{3CB86F4E-364A-4ABD-A3ED-F04A31BBDF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риф №12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0" l="1"/>
  <c r="B99" i="10"/>
  <c r="C121" i="10"/>
  <c r="D121" i="10"/>
  <c r="G125" i="10"/>
  <c r="E108" i="10"/>
  <c r="D123" i="10"/>
  <c r="C123" i="10" s="1"/>
  <c r="D112" i="10" l="1"/>
  <c r="D115" i="10"/>
  <c r="C115" i="10" s="1"/>
  <c r="D118" i="10"/>
  <c r="C118" i="10" s="1"/>
  <c r="C112" i="10" l="1"/>
  <c r="C108" i="10" s="1"/>
  <c r="D108" i="10"/>
  <c r="E32" i="10" l="1"/>
  <c r="C89" i="10"/>
  <c r="D89" i="10" s="1"/>
  <c r="E87" i="10" l="1"/>
  <c r="E91" i="10" s="1"/>
  <c r="C35" i="10"/>
  <c r="D35" i="10" s="1"/>
  <c r="C51" i="10"/>
  <c r="D51" i="10" s="1"/>
  <c r="C75" i="10"/>
  <c r="D75" i="10" s="1"/>
  <c r="C77" i="10"/>
  <c r="D77" i="10" s="1"/>
  <c r="C79" i="10"/>
  <c r="D79" i="10" s="1"/>
  <c r="C81" i="10"/>
  <c r="D81" i="10" s="1"/>
  <c r="C83" i="10"/>
  <c r="D83" i="10" s="1"/>
  <c r="C85" i="10"/>
  <c r="C23" i="10"/>
  <c r="C26" i="10"/>
  <c r="D26" i="10" s="1"/>
  <c r="C28" i="10"/>
  <c r="D28" i="10" s="1"/>
  <c r="C32" i="10"/>
  <c r="D32" i="10" s="1"/>
  <c r="D85" i="10"/>
  <c r="C87" i="10" l="1"/>
  <c r="C91" i="10" s="1"/>
  <c r="D23" i="10"/>
  <c r="D87" i="10" l="1"/>
  <c r="D91" i="10" s="1"/>
</calcChain>
</file>

<file path=xl/sharedStrings.xml><?xml version="1.0" encoding="utf-8"?>
<sst xmlns="http://schemas.openxmlformats.org/spreadsheetml/2006/main" count="191" uniqueCount="136">
  <si>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</si>
  <si>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</si>
  <si>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</si>
  <si>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</si>
  <si>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</si>
  <si>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</si>
  <si>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</si>
  <si>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</si>
  <si>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</si>
  <si>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</si>
  <si>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</si>
  <si>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</si>
  <si>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</si>
  <si>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</si>
  <si>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</si>
  <si>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</si>
  <si>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</si>
  <si>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</si>
  <si>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</si>
  <si>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</si>
  <si>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</si>
  <si>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</si>
  <si>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</si>
  <si>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</si>
  <si>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</si>
  <si>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</si>
  <si>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2. Техническое обслуживание  конструктивных элементов многоквартирного дома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</si>
  <si>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</si>
  <si>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</si>
  <si>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</si>
  <si>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</si>
  <si>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</si>
  <si>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</si>
  <si>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</si>
  <si>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</si>
  <si>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</si>
  <si>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</si>
  <si>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</si>
  <si>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5.  Санитарные работы  по содержанию помещений общего пользования</t>
  </si>
  <si>
    <t xml:space="preserve">Мытье полов кабины лифта </t>
  </si>
  <si>
    <t>2 раза в неделю</t>
  </si>
  <si>
    <t>Влажная протирка подоконников, эл/шкафов,</t>
  </si>
  <si>
    <t>поручней перил, почтовых ящиков</t>
  </si>
  <si>
    <t xml:space="preserve">Мытье окон с внутренней стороны </t>
  </si>
  <si>
    <t>помещения МОП</t>
  </si>
  <si>
    <t>2 раза в год</t>
  </si>
  <si>
    <t>Комплекс работ по уборке подъездов</t>
  </si>
  <si>
    <t>( влажная протирка стен, плафонов, дверей,</t>
  </si>
  <si>
    <t>обметание пыли с потолков)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</si>
  <si>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</si>
  <si>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</si>
  <si>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</si>
  <si>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</si>
  <si>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</si>
  <si>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 xml:space="preserve">Посыпка территории песком </t>
  </si>
  <si>
    <t>Протирка указателей</t>
  </si>
  <si>
    <t>Очистка урн от мусора</t>
  </si>
  <si>
    <t>Уборка контейнерной площадки от мусора, наледи</t>
  </si>
  <si>
    <t>6.2. Уборка придомовой</t>
  </si>
  <si>
    <t>территории в летний период</t>
  </si>
  <si>
    <t>Подметание и уборка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</si>
  <si>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</si>
  <si>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</si>
  <si>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</si>
  <si>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</si>
  <si>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</si>
  <si>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</si>
  <si>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при t выше +25С - ежедневно</t>
  </si>
  <si>
    <t>Уборка контейнерной площадки от мусора</t>
  </si>
  <si>
    <t xml:space="preserve">7. Дератизация, </t>
  </si>
  <si>
    <t>1 раз в квартал</t>
  </si>
  <si>
    <t xml:space="preserve">    дезинсекция</t>
  </si>
  <si>
    <t>По заявке (2 раза в год)</t>
  </si>
  <si>
    <t xml:space="preserve"> площадки</t>
  </si>
  <si>
    <t>Круглосуточно</t>
  </si>
  <si>
    <t>отопления, ГВС</t>
  </si>
  <si>
    <t xml:space="preserve">     отопления (пластинчатый бойлер)</t>
  </si>
  <si>
    <t>Итого содержание общего</t>
  </si>
  <si>
    <t xml:space="preserve">  имущества дома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</si>
  <si>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</si>
  <si>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</si>
  <si>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</si>
  <si>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>Директор</t>
  </si>
  <si>
    <t>ООО "УК"Стрижи"</t>
  </si>
  <si>
    <t>м.п.</t>
  </si>
  <si>
    <t>давления ХВС</t>
  </si>
  <si>
    <t>9. Обслуживание лифтов</t>
  </si>
  <si>
    <t>по мере необходимости</t>
  </si>
  <si>
    <t>1 раз в 4 года (по паспорту на приборы)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</si>
  <si>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</si>
  <si>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</si>
  <si>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</si>
  <si>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</si>
  <si>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</si>
  <si>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</si>
  <si>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</si>
  <si>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</si>
  <si>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Влажное подметание пола в лифтах, </t>
  </si>
  <si>
    <t>протирка лифтовых кабин</t>
  </si>
  <si>
    <t>5 раз в неделю</t>
  </si>
  <si>
    <t>2 раза в месяц</t>
  </si>
  <si>
    <t>6 раз в неделю</t>
  </si>
  <si>
    <t>Очистка территории от наледи</t>
  </si>
  <si>
    <t>в дни гололеда не менее 1 раза в день</t>
  </si>
  <si>
    <t>1 раз в месяц</t>
  </si>
  <si>
    <t xml:space="preserve">10. Обслуживание установки для повышения </t>
  </si>
  <si>
    <t>11. Обслуживание циркуляционных насосов</t>
  </si>
  <si>
    <t>12. Обслуживание теплообменников ГВС,</t>
  </si>
  <si>
    <t xml:space="preserve">13. Услуги и работы по управлению </t>
  </si>
  <si>
    <t>Управляющая компания:</t>
  </si>
  <si>
    <t>_________________________ Р.Д.Хромых</t>
  </si>
  <si>
    <t>к Договору управления</t>
  </si>
  <si>
    <t xml:space="preserve">многоквартирным домом по адресу: </t>
  </si>
  <si>
    <t>Новосибирская область, город</t>
  </si>
  <si>
    <t>ПРИЛОЖЕНИЕ № 4</t>
  </si>
  <si>
    <t xml:space="preserve">                    Перечень  дополнительных работ, услуг  </t>
  </si>
  <si>
    <t xml:space="preserve"> Дополнительные  работы и услуги,</t>
  </si>
  <si>
    <t>включая расходы на управление - всего</t>
  </si>
  <si>
    <t>1. Механизированная уборка</t>
  </si>
  <si>
    <t>придомовой территории с вывозом снега на отвал</t>
  </si>
  <si>
    <t>В зимний период</t>
  </si>
  <si>
    <t>2. Услуги охранного предприятия</t>
  </si>
  <si>
    <t>По договору со специализированной</t>
  </si>
  <si>
    <t>организацией</t>
  </si>
  <si>
    <t>3. Техническое обслуживание шлагбаумов</t>
  </si>
  <si>
    <t>(в том числе амортизация)</t>
  </si>
  <si>
    <t>4. Техническое обслуживание видеонаблюдения</t>
  </si>
  <si>
    <t>5. Обслуживание газонов и зеленых насаждений</t>
  </si>
  <si>
    <t>Период: Май - Сентябрь</t>
  </si>
  <si>
    <t>Собственник:</t>
  </si>
  <si>
    <t>______________________________</t>
  </si>
  <si>
    <t>Новосибирск, Красный Проспект, дом № 323/12</t>
  </si>
  <si>
    <t>Адрес: Новосибирская область, г.Новосибирск,  Красный Проспект, дом № 323/12</t>
  </si>
  <si>
    <t xml:space="preserve">8. Содержание контейнерной </t>
  </si>
  <si>
    <t xml:space="preserve">                  в многоквартирном доме  условия их оказания и выполнения, и их стоимость с 01.06.2020г.</t>
  </si>
  <si>
    <t xml:space="preserve">         условия их оказания и выполнения и их стоимость с 01.06.2020г.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</si>
</sst>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1"/>
    </font>
    <font>
      <sz val="11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8" xfId="0" applyFont="1" applyBorder="1" applyAlignment="1">
      <alignment horizontal="right"/>
    </xf>
    <xf numFmtId="0" fontId="5" fillId="0" borderId="21" xfId="0" applyFont="1" applyBorder="1"/>
    <xf numFmtId="0" fontId="5" fillId="0" borderId="25" xfId="0" applyFont="1" applyBorder="1"/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9" fillId="0" borderId="30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center" vertical="center" wrapText="1"/>
    </xf>
    <xf numFmtId="164" fontId="9" fillId="0" borderId="31" xfId="1" applyNumberFormat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2" fontId="9" fillId="0" borderId="32" xfId="1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0" fillId="0" borderId="0" xfId="0" applyNumberFormat="1"/>
    <xf numFmtId="0" fontId="11" fillId="2" borderId="33" xfId="1" applyFont="1" applyFill="1" applyBorder="1" applyAlignment="1">
      <alignment horizontal="center" vertical="top" wrapText="1"/>
    </xf>
    <xf numFmtId="0" fontId="11" fillId="2" borderId="34" xfId="1" applyFont="1" applyFill="1" applyBorder="1" applyAlignment="1">
      <alignment horizontal="center" vertical="top" wrapText="1"/>
    </xf>
    <xf numFmtId="2" fontId="9" fillId="0" borderId="3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2" fontId="9" fillId="0" borderId="15" xfId="1" applyNumberFormat="1" applyFont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left" vertical="center" wrapText="1"/>
    </xf>
    <xf numFmtId="0" fontId="12" fillId="0" borderId="36" xfId="0" applyFont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 wrapText="1"/>
    </xf>
    <xf numFmtId="2" fontId="14" fillId="2" borderId="13" xfId="1" applyNumberFormat="1" applyFont="1" applyFill="1" applyBorder="1" applyAlignment="1">
      <alignment horizontal="center" vertical="center" wrapText="1"/>
    </xf>
    <xf numFmtId="0" fontId="9" fillId="0" borderId="33" xfId="1" applyFont="1" applyBorder="1" applyAlignment="1">
      <alignment horizontal="left" vertical="center" wrapText="1"/>
    </xf>
    <xf numFmtId="0" fontId="15" fillId="0" borderId="37" xfId="0" applyFont="1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 wrapText="1"/>
    </xf>
    <xf numFmtId="2" fontId="9" fillId="0" borderId="20" xfId="1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/>
    </xf>
    <xf numFmtId="2" fontId="17" fillId="0" borderId="6" xfId="1" applyNumberFormat="1" applyFont="1" applyBorder="1" applyAlignment="1">
      <alignment horizontal="center" vertical="center" wrapText="1"/>
    </xf>
    <xf numFmtId="0" fontId="16" fillId="0" borderId="33" xfId="0" applyFont="1" applyBorder="1"/>
    <xf numFmtId="0" fontId="5" fillId="0" borderId="34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6" fillId="0" borderId="38" xfId="0" applyFont="1" applyBorder="1"/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3" fillId="0" borderId="38" xfId="0" applyFont="1" applyBorder="1"/>
    <xf numFmtId="164" fontId="16" fillId="0" borderId="0" xfId="0" applyNumberFormat="1" applyFont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3" fillId="0" borderId="35" xfId="0" applyFont="1" applyBorder="1"/>
    <xf numFmtId="0" fontId="5" fillId="0" borderId="3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9" fillId="0" borderId="21" xfId="1" applyFont="1" applyBorder="1" applyAlignment="1">
      <alignment horizontal="left" vertical="center" wrapText="1"/>
    </xf>
    <xf numFmtId="164" fontId="16" fillId="0" borderId="19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5" fillId="0" borderId="38" xfId="0" applyFont="1" applyBorder="1"/>
    <xf numFmtId="0" fontId="1" fillId="0" borderId="3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2" fontId="16" fillId="2" borderId="15" xfId="0" applyNumberFormat="1" applyFont="1" applyFill="1" applyBorder="1" applyAlignment="1">
      <alignment horizontal="center"/>
    </xf>
    <xf numFmtId="0" fontId="3" fillId="0" borderId="33" xfId="0" applyFont="1" applyBorder="1"/>
    <xf numFmtId="164" fontId="5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16" fillId="0" borderId="35" xfId="0" applyFont="1" applyBorder="1"/>
    <xf numFmtId="0" fontId="16" fillId="0" borderId="13" xfId="0" applyFont="1" applyBorder="1" applyAlignment="1">
      <alignment horizontal="center"/>
    </xf>
    <xf numFmtId="0" fontId="16" fillId="0" borderId="34" xfId="0" applyFont="1" applyBorder="1"/>
    <xf numFmtId="0" fontId="18" fillId="0" borderId="33" xfId="0" applyFont="1" applyBorder="1"/>
    <xf numFmtId="2" fontId="16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18" fillId="0" borderId="35" xfId="0" applyFont="1" applyBorder="1"/>
    <xf numFmtId="0" fontId="5" fillId="0" borderId="34" xfId="0" applyFont="1" applyBorder="1"/>
    <xf numFmtId="0" fontId="16" fillId="0" borderId="22" xfId="0" applyFont="1" applyBorder="1"/>
    <xf numFmtId="0" fontId="5" fillId="0" borderId="39" xfId="0" applyFont="1" applyBorder="1"/>
    <xf numFmtId="0" fontId="16" fillId="0" borderId="23" xfId="0" applyFont="1" applyBorder="1"/>
    <xf numFmtId="0" fontId="16" fillId="0" borderId="40" xfId="0" applyFont="1" applyBorder="1"/>
    <xf numFmtId="0" fontId="5" fillId="0" borderId="24" xfId="0" applyFont="1" applyBorder="1" applyAlignment="1">
      <alignment horizontal="center"/>
    </xf>
    <xf numFmtId="0" fontId="16" fillId="0" borderId="0" xfId="0" applyFont="1"/>
    <xf numFmtId="0" fontId="5" fillId="0" borderId="27" xfId="0" applyFont="1" applyBorder="1" applyAlignment="1">
      <alignment horizontal="left"/>
    </xf>
    <xf numFmtId="0" fontId="1" fillId="0" borderId="27" xfId="0" applyFont="1" applyBorder="1"/>
    <xf numFmtId="0" fontId="5" fillId="2" borderId="27" xfId="0" applyFont="1" applyFill="1" applyBorder="1"/>
    <xf numFmtId="0" fontId="3" fillId="0" borderId="27" xfId="0" applyFont="1" applyBorder="1"/>
    <xf numFmtId="0" fontId="19" fillId="0" borderId="0" xfId="0" applyFont="1"/>
    <xf numFmtId="0" fontId="18" fillId="0" borderId="25" xfId="0" applyFont="1" applyBorder="1"/>
    <xf numFmtId="0" fontId="5" fillId="0" borderId="25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8" fillId="0" borderId="39" xfId="0" applyFont="1" applyBorder="1"/>
    <xf numFmtId="0" fontId="5" fillId="0" borderId="39" xfId="0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0" borderId="27" xfId="0" applyFont="1" applyBorder="1"/>
    <xf numFmtId="0" fontId="5" fillId="0" borderId="25" xfId="0" applyFont="1" applyBorder="1" applyAlignment="1">
      <alignment horizontal="left"/>
    </xf>
    <xf numFmtId="164" fontId="16" fillId="0" borderId="10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164" fontId="3" fillId="0" borderId="23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2" borderId="39" xfId="0" applyFont="1" applyFill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40" xfId="0" applyFont="1" applyBorder="1" applyAlignment="1">
      <alignment horizontal="center"/>
    </xf>
  </cellXfs>
  <cellStyles count="2">
    <cellStyle name="Обычный" xfId="0" builtinId="0"/>
    <cellStyle name="Обычный_Лист1" xfId="1" xr:uid="{D473F3A0-278B-47B0-9B87-7E704649B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FA8A6-D594-49DD-9DB4-19A59DEC4440}">
  <sheetPr>
    <pageSetUpPr fitToPage="1"/>
  </sheetPr>
  <dimension ref="A1:G133"/>
  <sheetViews>
    <sheetView tabSelected="1" topLeftCell="A26" workbookViewId="0"/>
  </sheetViews>
  <sheetFormatPr defaultColWidth="11.5703125" defaultRowHeight="15" x14ac:dyDescent="0.25"/>
  <cols>
    <col min="1" max="1" width="44.85546875" customWidth="1"/>
    <col min="2" max="2" width="40.140625" customWidth="1"/>
    <col min="3" max="3" width="15.28515625" customWidth="1"/>
    <col min="4" max="4" width="15" customWidth="1"/>
    <col min="5" max="5" width="16.85546875" customWidth="1"/>
    <col min="6" max="6" width="9.710937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5.75" x14ac:dyDescent="0.25">
      <c r="C1" s="118" t="s">
        <v>114</v>
      </c>
      <c r="D1" s="118"/>
      <c r="E1" s="118"/>
    </row>
    <row r="2" spans="1:5" ht="15.75" x14ac:dyDescent="0.25">
      <c r="C2" s="118" t="s">
        <v>111</v>
      </c>
      <c r="D2" s="118"/>
      <c r="E2" s="118"/>
    </row>
    <row r="3" spans="1:5" ht="15.75" x14ac:dyDescent="0.25">
      <c r="C3" s="118" t="s">
        <v>112</v>
      </c>
      <c r="D3" s="118"/>
      <c r="E3" s="118"/>
    </row>
    <row r="4" spans="1:5" ht="15.75" x14ac:dyDescent="0.25">
      <c r="C4" s="118" t="s">
        <v>113</v>
      </c>
      <c r="D4" s="118"/>
      <c r="E4" s="118"/>
    </row>
    <row r="5" spans="1:5" ht="15.75" x14ac:dyDescent="0.25">
      <c r="C5" s="118" t="s">
        <v>131</v>
      </c>
      <c r="D5" s="118"/>
      <c r="E5" s="118"/>
    </row>
    <row r="7" spans="1:5" ht="18.75" x14ac:dyDescent="0.3">
      <c r="A7" s="1" t="s">
        <v>0</v>
      </c>
      <c r="B7" s="1"/>
      <c r="C7" s="1"/>
      <c r="D7" s="1"/>
      <c r="E7" s="2"/>
    </row>
    <row r="8" spans="1:5" ht="18.75" x14ac:dyDescent="0.3">
      <c r="A8" s="3" t="s">
        <v>134</v>
      </c>
      <c r="B8" s="3"/>
      <c r="C8" s="3"/>
      <c r="D8" s="3"/>
      <c r="E8" s="4"/>
    </row>
    <row r="9" spans="1:5" ht="20.25" customHeight="1" x14ac:dyDescent="0.3">
      <c r="A9" s="5" t="s">
        <v>132</v>
      </c>
      <c r="B9" s="5"/>
      <c r="C9" s="6"/>
      <c r="D9" s="6"/>
      <c r="E9" s="6"/>
    </row>
    <row r="10" spans="1:5" ht="19.5" thickBot="1" x14ac:dyDescent="0.35">
      <c r="A10" s="5"/>
      <c r="B10" s="5"/>
      <c r="C10" s="6"/>
      <c r="D10" s="6"/>
      <c r="E10" s="6"/>
    </row>
    <row r="11" spans="1:5" x14ac:dyDescent="0.25">
      <c r="A11" s="7" t="s">
        <v>1</v>
      </c>
      <c r="B11" s="8"/>
      <c r="C11" s="9"/>
      <c r="D11" s="9"/>
      <c r="E11" s="10"/>
    </row>
    <row r="12" spans="1:5" x14ac:dyDescent="0.25">
      <c r="A12" s="11" t="s">
        <v>2</v>
      </c>
      <c r="B12" s="12">
        <f>B14+B15</f>
        <v>2132.1999999999998</v>
      </c>
      <c r="C12" s="13"/>
      <c r="D12" s="13"/>
      <c r="E12" s="14"/>
    </row>
    <row r="13" spans="1:5" x14ac:dyDescent="0.25">
      <c r="A13" s="15" t="s">
        <v>3</v>
      </c>
      <c r="B13" s="16" t="s">
        <v>4</v>
      </c>
      <c r="C13" s="17"/>
      <c r="D13" s="17"/>
      <c r="E13" s="18"/>
    </row>
    <row r="14" spans="1:5" x14ac:dyDescent="0.25">
      <c r="A14" s="19" t="s">
        <v>5</v>
      </c>
      <c r="B14" s="12">
        <v>1929.8</v>
      </c>
      <c r="C14" s="13"/>
      <c r="D14" s="13"/>
      <c r="E14" s="14"/>
    </row>
    <row r="15" spans="1:5" x14ac:dyDescent="0.25">
      <c r="A15" s="20" t="s">
        <v>6</v>
      </c>
      <c r="B15" s="21">
        <v>202.4</v>
      </c>
      <c r="C15" s="22"/>
      <c r="D15" s="22"/>
      <c r="E15" s="23"/>
    </row>
    <row r="16" spans="1:5" x14ac:dyDescent="0.25">
      <c r="A16" s="20" t="s">
        <v>7</v>
      </c>
      <c r="B16" s="24">
        <v>9</v>
      </c>
      <c r="C16" s="22"/>
      <c r="D16" s="22"/>
      <c r="E16" s="23"/>
    </row>
    <row r="17" spans="1:5" ht="15.75" thickBot="1" x14ac:dyDescent="0.3">
      <c r="A17" s="25" t="s">
        <v>8</v>
      </c>
      <c r="B17" s="21">
        <v>1</v>
      </c>
      <c r="C17" s="22"/>
      <c r="D17" s="22"/>
      <c r="E17" s="23"/>
    </row>
    <row r="18" spans="1:5" x14ac:dyDescent="0.25">
      <c r="A18" s="26"/>
      <c r="B18" s="26"/>
      <c r="C18" s="27" t="s">
        <v>9</v>
      </c>
      <c r="D18" s="28" t="s">
        <v>9</v>
      </c>
      <c r="E18" s="29" t="s">
        <v>10</v>
      </c>
    </row>
    <row r="19" spans="1:5" x14ac:dyDescent="0.25">
      <c r="A19" s="30" t="s">
        <v>11</v>
      </c>
      <c r="B19" s="30" t="s">
        <v>12</v>
      </c>
      <c r="C19" s="31" t="s">
        <v>13</v>
      </c>
      <c r="D19" s="32" t="s">
        <v>13</v>
      </c>
      <c r="E19" s="33" t="s">
        <v>14</v>
      </c>
    </row>
    <row r="20" spans="1:5" x14ac:dyDescent="0.25">
      <c r="A20" s="30" t="s">
        <v>15</v>
      </c>
      <c r="B20" s="30" t="s">
        <v>16</v>
      </c>
      <c r="C20" s="31" t="s">
        <v>17</v>
      </c>
      <c r="D20" s="32" t="s">
        <v>18</v>
      </c>
      <c r="E20" s="34" t="s">
        <v>19</v>
      </c>
    </row>
    <row r="21" spans="1:5" x14ac:dyDescent="0.25">
      <c r="A21" s="35"/>
      <c r="B21" s="35"/>
      <c r="C21" s="6" t="s">
        <v>20</v>
      </c>
      <c r="D21" s="36" t="s">
        <v>20</v>
      </c>
      <c r="E21" s="33" t="s">
        <v>21</v>
      </c>
    </row>
    <row r="22" spans="1:5" ht="15.75" thickBot="1" x14ac:dyDescent="0.3">
      <c r="A22" s="35"/>
      <c r="B22" s="35"/>
      <c r="C22" s="31" t="s">
        <v>22</v>
      </c>
      <c r="D22" s="32" t="s">
        <v>22</v>
      </c>
      <c r="E22" s="33" t="s">
        <v>22</v>
      </c>
    </row>
    <row r="23" spans="1:5" ht="59.25" customHeight="1" x14ac:dyDescent="0.25">
      <c r="A23" s="37" t="s">
        <v>23</v>
      </c>
      <c r="B23" s="38"/>
      <c r="C23" s="39">
        <f>E23*B12*12</f>
        <v>100810.41599999998</v>
      </c>
      <c r="D23" s="40">
        <f>C23/12</f>
        <v>8400.8679999999986</v>
      </c>
      <c r="E23" s="41">
        <v>3.94</v>
      </c>
    </row>
    <row r="24" spans="1:5" ht="160.5" customHeight="1" x14ac:dyDescent="0.25">
      <c r="A24" s="44" t="s">
        <v>24</v>
      </c>
      <c r="B24" s="45" t="s">
        <v>25</v>
      </c>
      <c r="C24" s="46"/>
      <c r="D24" s="47"/>
      <c r="E24" s="48"/>
    </row>
    <row r="25" spans="1:5" ht="155.25" hidden="1" customHeight="1" x14ac:dyDescent="0.25">
      <c r="A25" s="49"/>
      <c r="B25" s="50"/>
      <c r="C25" s="51"/>
      <c r="D25" s="52"/>
      <c r="E25" s="53"/>
    </row>
    <row r="26" spans="1:5" ht="42.75" x14ac:dyDescent="0.25">
      <c r="A26" s="54" t="s">
        <v>26</v>
      </c>
      <c r="B26" s="55"/>
      <c r="C26" s="56">
        <f>E26*B12*12</f>
        <v>81876.479999999996</v>
      </c>
      <c r="D26" s="57">
        <f>C26/12</f>
        <v>6823.04</v>
      </c>
      <c r="E26" s="58">
        <v>3.2</v>
      </c>
    </row>
    <row r="27" spans="1:5" ht="149.25" customHeight="1" x14ac:dyDescent="0.25">
      <c r="A27" s="44" t="s">
        <v>24</v>
      </c>
      <c r="B27" s="45" t="s">
        <v>27</v>
      </c>
      <c r="C27" s="59"/>
      <c r="D27" s="60"/>
      <c r="E27" s="58"/>
    </row>
    <row r="28" spans="1:5" x14ac:dyDescent="0.25">
      <c r="A28" s="61" t="s">
        <v>28</v>
      </c>
      <c r="B28" s="62" t="s">
        <v>29</v>
      </c>
      <c r="C28" s="63">
        <f>E28*12*B12</f>
        <v>34285.775999999998</v>
      </c>
      <c r="D28" s="64">
        <f>C28/12</f>
        <v>2857.1479999999997</v>
      </c>
      <c r="E28" s="65">
        <v>1.34</v>
      </c>
    </row>
    <row r="29" spans="1:5" x14ac:dyDescent="0.25">
      <c r="A29" s="66" t="s">
        <v>30</v>
      </c>
      <c r="B29" s="30" t="s">
        <v>31</v>
      </c>
      <c r="C29" s="67"/>
      <c r="D29" s="68"/>
      <c r="E29" s="69" t="s">
        <v>20</v>
      </c>
    </row>
    <row r="30" spans="1:5" x14ac:dyDescent="0.25">
      <c r="A30" s="66" t="s">
        <v>32</v>
      </c>
      <c r="B30" s="30" t="s">
        <v>33</v>
      </c>
      <c r="C30" s="67"/>
      <c r="D30" s="68"/>
      <c r="E30" s="69"/>
    </row>
    <row r="31" spans="1:5" x14ac:dyDescent="0.25">
      <c r="A31" s="66"/>
      <c r="B31" s="30"/>
      <c r="C31" s="67"/>
      <c r="D31" s="68"/>
      <c r="E31" s="69"/>
    </row>
    <row r="32" spans="1:5" x14ac:dyDescent="0.25">
      <c r="A32" s="61" t="s">
        <v>34</v>
      </c>
      <c r="B32" s="62"/>
      <c r="C32" s="63">
        <f>E32*12*B12</f>
        <v>57569.399999999994</v>
      </c>
      <c r="D32" s="64">
        <f>C32/12</f>
        <v>4797.45</v>
      </c>
      <c r="E32" s="65">
        <f>E33+E34</f>
        <v>2.25</v>
      </c>
    </row>
    <row r="33" spans="1:5" x14ac:dyDescent="0.25">
      <c r="A33" s="70" t="s">
        <v>35</v>
      </c>
      <c r="B33" s="30" t="s">
        <v>36</v>
      </c>
      <c r="C33" s="71"/>
      <c r="D33" s="72"/>
      <c r="E33" s="73">
        <v>1.92</v>
      </c>
    </row>
    <row r="34" spans="1:5" x14ac:dyDescent="0.25">
      <c r="A34" s="74" t="s">
        <v>37</v>
      </c>
      <c r="B34" s="75" t="s">
        <v>88</v>
      </c>
      <c r="C34" s="76"/>
      <c r="D34" s="77"/>
      <c r="E34" s="78">
        <v>0.33</v>
      </c>
    </row>
    <row r="35" spans="1:5" ht="28.5" x14ac:dyDescent="0.25">
      <c r="A35" s="79" t="s">
        <v>38</v>
      </c>
      <c r="B35" s="62"/>
      <c r="C35" s="80">
        <f>E35*12*B12</f>
        <v>142516.24799999999</v>
      </c>
      <c r="D35" s="81">
        <f>C35/12</f>
        <v>11876.353999999999</v>
      </c>
      <c r="E35" s="82">
        <v>5.57</v>
      </c>
    </row>
    <row r="36" spans="1:5" x14ac:dyDescent="0.25">
      <c r="A36" s="35" t="s">
        <v>89</v>
      </c>
      <c r="B36" s="84" t="s">
        <v>90</v>
      </c>
      <c r="C36" s="85"/>
      <c r="D36" s="86"/>
      <c r="E36" s="87"/>
    </row>
    <row r="37" spans="1:5" x14ac:dyDescent="0.25">
      <c r="A37" s="35" t="s">
        <v>91</v>
      </c>
      <c r="B37" s="88" t="s">
        <v>92</v>
      </c>
      <c r="C37" s="85"/>
      <c r="D37" s="86"/>
      <c r="E37" s="87"/>
    </row>
    <row r="38" spans="1:5" x14ac:dyDescent="0.25">
      <c r="A38" s="35" t="s">
        <v>93</v>
      </c>
      <c r="B38" s="88" t="s">
        <v>94</v>
      </c>
      <c r="C38" s="85"/>
      <c r="D38" s="86"/>
      <c r="E38" s="87"/>
    </row>
    <row r="39" spans="1:5" x14ac:dyDescent="0.25">
      <c r="A39" s="35" t="s">
        <v>95</v>
      </c>
      <c r="B39" s="88" t="s">
        <v>96</v>
      </c>
      <c r="C39" s="85"/>
      <c r="D39" s="86"/>
      <c r="E39" s="87"/>
    </row>
    <row r="40" spans="1:5" x14ac:dyDescent="0.25">
      <c r="A40" s="35" t="s">
        <v>97</v>
      </c>
      <c r="B40" s="88"/>
      <c r="C40" s="85"/>
      <c r="D40" s="86"/>
      <c r="E40" s="87"/>
    </row>
    <row r="41" spans="1:5" x14ac:dyDescent="0.25">
      <c r="A41" s="35" t="s">
        <v>98</v>
      </c>
      <c r="B41" s="88" t="s">
        <v>99</v>
      </c>
      <c r="C41" s="85"/>
      <c r="D41" s="86"/>
      <c r="E41" s="87"/>
    </row>
    <row r="42" spans="1:5" x14ac:dyDescent="0.25">
      <c r="A42" s="115" t="s">
        <v>39</v>
      </c>
      <c r="B42" s="88" t="s">
        <v>40</v>
      </c>
      <c r="C42" s="85"/>
      <c r="D42" s="86"/>
      <c r="E42" s="87"/>
    </row>
    <row r="43" spans="1:5" x14ac:dyDescent="0.25">
      <c r="A43" s="115" t="s">
        <v>41</v>
      </c>
      <c r="B43" s="88"/>
      <c r="C43" s="85"/>
      <c r="D43" s="86"/>
      <c r="E43" s="87"/>
    </row>
    <row r="44" spans="1:5" x14ac:dyDescent="0.25">
      <c r="A44" s="115" t="s">
        <v>42</v>
      </c>
      <c r="B44" s="88" t="s">
        <v>100</v>
      </c>
      <c r="C44" s="85"/>
      <c r="D44" s="86"/>
      <c r="E44" s="87"/>
    </row>
    <row r="45" spans="1:5" x14ac:dyDescent="0.25">
      <c r="A45" s="115" t="s">
        <v>43</v>
      </c>
      <c r="B45" s="88"/>
      <c r="C45" s="85"/>
      <c r="D45" s="86"/>
      <c r="E45" s="87"/>
    </row>
    <row r="46" spans="1:5" x14ac:dyDescent="0.25">
      <c r="A46" s="115" t="s">
        <v>44</v>
      </c>
      <c r="B46" s="88" t="s">
        <v>45</v>
      </c>
      <c r="C46" s="85"/>
      <c r="D46" s="86"/>
      <c r="E46" s="87"/>
    </row>
    <row r="47" spans="1:5" x14ac:dyDescent="0.25">
      <c r="A47" s="115" t="s">
        <v>46</v>
      </c>
      <c r="B47" s="88"/>
      <c r="C47" s="85"/>
      <c r="D47" s="86"/>
      <c r="E47" s="87"/>
    </row>
    <row r="48" spans="1:5" x14ac:dyDescent="0.25">
      <c r="A48" s="115" t="s">
        <v>47</v>
      </c>
      <c r="B48" s="88"/>
      <c r="C48" s="85"/>
      <c r="D48" s="86"/>
      <c r="E48" s="87"/>
    </row>
    <row r="49" spans="1:5" x14ac:dyDescent="0.25">
      <c r="A49" s="115" t="s">
        <v>48</v>
      </c>
      <c r="B49" s="88" t="s">
        <v>45</v>
      </c>
      <c r="C49" s="85"/>
      <c r="D49" s="86"/>
      <c r="E49" s="87"/>
    </row>
    <row r="50" spans="1:5" x14ac:dyDescent="0.25">
      <c r="A50" s="116"/>
      <c r="B50" s="89"/>
      <c r="C50" s="85"/>
      <c r="D50" s="86"/>
      <c r="E50" s="87"/>
    </row>
    <row r="51" spans="1:5" ht="44.25" customHeight="1" x14ac:dyDescent="0.25">
      <c r="A51" s="79" t="s">
        <v>49</v>
      </c>
      <c r="B51" s="62"/>
      <c r="C51" s="63">
        <f>E51*12*B12</f>
        <v>284776.63199999998</v>
      </c>
      <c r="D51" s="64">
        <f>C51/12</f>
        <v>23731.385999999999</v>
      </c>
      <c r="E51" s="90">
        <v>11.13</v>
      </c>
    </row>
    <row r="52" spans="1:5" x14ac:dyDescent="0.25">
      <c r="A52" s="91" t="s">
        <v>50</v>
      </c>
      <c r="B52" s="62"/>
      <c r="C52" s="92"/>
      <c r="D52" s="93"/>
      <c r="E52" s="94"/>
    </row>
    <row r="53" spans="1:5" x14ac:dyDescent="0.25">
      <c r="A53" s="74" t="s">
        <v>51</v>
      </c>
      <c r="B53" s="75"/>
      <c r="C53" s="95"/>
      <c r="D53" s="96"/>
      <c r="E53" s="97"/>
    </row>
    <row r="54" spans="1:5" x14ac:dyDescent="0.25">
      <c r="A54" s="117" t="s">
        <v>52</v>
      </c>
      <c r="B54" s="30"/>
      <c r="C54" s="31"/>
      <c r="D54" s="32"/>
      <c r="E54" s="33"/>
    </row>
    <row r="55" spans="1:5" x14ac:dyDescent="0.25">
      <c r="A55" s="117" t="s">
        <v>53</v>
      </c>
      <c r="B55" s="30" t="s">
        <v>101</v>
      </c>
      <c r="C55" s="31"/>
      <c r="D55" s="32"/>
      <c r="E55" s="33"/>
    </row>
    <row r="56" spans="1:5" x14ac:dyDescent="0.25">
      <c r="A56" s="114" t="s">
        <v>102</v>
      </c>
      <c r="B56" s="30" t="s">
        <v>87</v>
      </c>
      <c r="C56" s="31"/>
      <c r="D56" s="32"/>
      <c r="E56" s="33"/>
    </row>
    <row r="57" spans="1:5" x14ac:dyDescent="0.25">
      <c r="A57" s="114" t="s">
        <v>54</v>
      </c>
      <c r="B57" s="30" t="s">
        <v>103</v>
      </c>
      <c r="C57" s="31"/>
      <c r="D57" s="32"/>
      <c r="E57" s="33"/>
    </row>
    <row r="58" spans="1:5" x14ac:dyDescent="0.25">
      <c r="A58" s="114" t="s">
        <v>55</v>
      </c>
      <c r="B58" s="30" t="s">
        <v>104</v>
      </c>
      <c r="C58" s="31"/>
      <c r="D58" s="32"/>
      <c r="E58" s="33"/>
    </row>
    <row r="59" spans="1:5" x14ac:dyDescent="0.25">
      <c r="A59" s="114" t="s">
        <v>56</v>
      </c>
      <c r="B59" s="30" t="s">
        <v>101</v>
      </c>
      <c r="C59" s="31"/>
      <c r="D59" s="32"/>
      <c r="E59" s="33"/>
    </row>
    <row r="60" spans="1:5" x14ac:dyDescent="0.25">
      <c r="A60" s="114" t="s">
        <v>57</v>
      </c>
      <c r="B60" s="30" t="s">
        <v>101</v>
      </c>
      <c r="C60" s="31"/>
      <c r="D60" s="32"/>
      <c r="E60" s="33"/>
    </row>
    <row r="61" spans="1:5" x14ac:dyDescent="0.25">
      <c r="A61" s="98"/>
      <c r="B61" s="75"/>
      <c r="C61" s="95"/>
      <c r="D61" s="96"/>
      <c r="E61" s="97"/>
    </row>
    <row r="62" spans="1:5" x14ac:dyDescent="0.25">
      <c r="A62" s="99" t="s">
        <v>58</v>
      </c>
      <c r="B62" s="62"/>
      <c r="C62" s="92"/>
      <c r="D62" s="93"/>
      <c r="E62" s="94"/>
    </row>
    <row r="63" spans="1:5" x14ac:dyDescent="0.25">
      <c r="A63" s="98" t="s">
        <v>59</v>
      </c>
      <c r="B63" s="75"/>
      <c r="C63" s="95"/>
      <c r="D63" s="96"/>
      <c r="E63" s="97"/>
    </row>
    <row r="64" spans="1:5" x14ac:dyDescent="0.25">
      <c r="A64" s="35" t="s">
        <v>60</v>
      </c>
      <c r="B64" s="30"/>
      <c r="C64" s="31"/>
      <c r="D64" s="32"/>
      <c r="E64" s="33"/>
    </row>
    <row r="65" spans="1:5" x14ac:dyDescent="0.25">
      <c r="A65" s="35" t="s">
        <v>53</v>
      </c>
      <c r="B65" s="30" t="s">
        <v>101</v>
      </c>
      <c r="C65" s="31"/>
      <c r="D65" s="32"/>
      <c r="E65" s="33"/>
    </row>
    <row r="66" spans="1:5" x14ac:dyDescent="0.25">
      <c r="A66" s="114" t="s">
        <v>61</v>
      </c>
      <c r="B66" s="30" t="s">
        <v>101</v>
      </c>
      <c r="C66" s="31"/>
      <c r="D66" s="32"/>
      <c r="E66" s="33"/>
    </row>
    <row r="67" spans="1:5" x14ac:dyDescent="0.25">
      <c r="A67" s="114" t="s">
        <v>62</v>
      </c>
      <c r="B67" s="30" t="s">
        <v>63</v>
      </c>
      <c r="C67" s="31"/>
      <c r="D67" s="32"/>
      <c r="E67" s="33"/>
    </row>
    <row r="68" spans="1:5" x14ac:dyDescent="0.25">
      <c r="A68" s="114" t="s">
        <v>64</v>
      </c>
      <c r="B68" s="30" t="s">
        <v>63</v>
      </c>
      <c r="C68" s="31"/>
      <c r="D68" s="32"/>
      <c r="E68" s="33"/>
    </row>
    <row r="69" spans="1:5" x14ac:dyDescent="0.25">
      <c r="A69" s="114" t="s">
        <v>65</v>
      </c>
      <c r="B69" s="30" t="s">
        <v>66</v>
      </c>
      <c r="C69" s="31"/>
      <c r="D69" s="32"/>
      <c r="E69" s="33"/>
    </row>
    <row r="70" spans="1:5" x14ac:dyDescent="0.25">
      <c r="A70" s="114"/>
      <c r="B70" s="89" t="s">
        <v>67</v>
      </c>
      <c r="C70" s="31"/>
      <c r="D70" s="32"/>
      <c r="E70" s="33"/>
    </row>
    <row r="71" spans="1:5" x14ac:dyDescent="0.25">
      <c r="A71" s="114" t="s">
        <v>55</v>
      </c>
      <c r="B71" s="30" t="s">
        <v>104</v>
      </c>
      <c r="C71" s="31"/>
      <c r="D71" s="32"/>
      <c r="E71" s="33"/>
    </row>
    <row r="72" spans="1:5" x14ac:dyDescent="0.25">
      <c r="A72" s="114" t="s">
        <v>56</v>
      </c>
      <c r="B72" s="30" t="s">
        <v>101</v>
      </c>
      <c r="C72" s="31"/>
      <c r="D72" s="32"/>
      <c r="E72" s="33"/>
    </row>
    <row r="73" spans="1:5" x14ac:dyDescent="0.25">
      <c r="A73" s="114" t="s">
        <v>68</v>
      </c>
      <c r="B73" s="30" t="s">
        <v>101</v>
      </c>
      <c r="C73" s="31"/>
      <c r="D73" s="32"/>
      <c r="E73" s="33"/>
    </row>
    <row r="74" spans="1:5" x14ac:dyDescent="0.25">
      <c r="A74" s="83"/>
      <c r="B74" s="30"/>
      <c r="C74" s="31"/>
      <c r="D74" s="32"/>
      <c r="E74" s="33"/>
    </row>
    <row r="75" spans="1:5" x14ac:dyDescent="0.25">
      <c r="A75" s="61" t="s">
        <v>69</v>
      </c>
      <c r="B75" s="62" t="s">
        <v>70</v>
      </c>
      <c r="C75" s="63">
        <f>E75*12*B12</f>
        <v>1023.4559999999999</v>
      </c>
      <c r="D75" s="64">
        <f>C75/12</f>
        <v>85.287999999999997</v>
      </c>
      <c r="E75" s="65">
        <v>0.04</v>
      </c>
    </row>
    <row r="76" spans="1:5" x14ac:dyDescent="0.25">
      <c r="A76" s="100" t="s">
        <v>71</v>
      </c>
      <c r="B76" s="75" t="s">
        <v>72</v>
      </c>
      <c r="C76" s="67"/>
      <c r="D76" s="68"/>
      <c r="E76" s="69"/>
    </row>
    <row r="77" spans="1:5" x14ac:dyDescent="0.25">
      <c r="A77" s="61" t="s">
        <v>133</v>
      </c>
      <c r="B77" s="62" t="s">
        <v>36</v>
      </c>
      <c r="C77" s="63">
        <f>E77*12*B12</f>
        <v>2558.6400000000003</v>
      </c>
      <c r="D77" s="64">
        <f>C77/12</f>
        <v>213.22000000000003</v>
      </c>
      <c r="E77" s="90">
        <v>0.1</v>
      </c>
    </row>
    <row r="78" spans="1:5" x14ac:dyDescent="0.25">
      <c r="A78" s="66" t="s">
        <v>73</v>
      </c>
      <c r="B78" s="75"/>
      <c r="C78" s="76"/>
      <c r="D78" s="77"/>
      <c r="E78" s="101"/>
    </row>
    <row r="79" spans="1:5" x14ac:dyDescent="0.25">
      <c r="A79" s="61" t="s">
        <v>86</v>
      </c>
      <c r="B79" s="62" t="s">
        <v>74</v>
      </c>
      <c r="C79" s="63">
        <f>E79*12*B12</f>
        <v>41449.968000000001</v>
      </c>
      <c r="D79" s="64">
        <f>C79/12</f>
        <v>3454.1640000000002</v>
      </c>
      <c r="E79" s="90">
        <v>1.62</v>
      </c>
    </row>
    <row r="80" spans="1:5" x14ac:dyDescent="0.25">
      <c r="A80" s="100"/>
      <c r="B80" s="75"/>
      <c r="C80" s="76"/>
      <c r="D80" s="77"/>
      <c r="E80" s="101"/>
    </row>
    <row r="81" spans="1:5" x14ac:dyDescent="0.25">
      <c r="A81" s="61" t="s">
        <v>105</v>
      </c>
      <c r="B81" s="62" t="s">
        <v>36</v>
      </c>
      <c r="C81" s="63">
        <f>E81*12*B12</f>
        <v>23283.623999999996</v>
      </c>
      <c r="D81" s="64">
        <f>C81/12</f>
        <v>1940.3019999999997</v>
      </c>
      <c r="E81" s="90">
        <v>0.91</v>
      </c>
    </row>
    <row r="82" spans="1:5" x14ac:dyDescent="0.25">
      <c r="A82" s="100" t="s">
        <v>85</v>
      </c>
      <c r="B82" s="75"/>
      <c r="C82" s="76"/>
      <c r="D82" s="77"/>
      <c r="E82" s="101"/>
    </row>
    <row r="83" spans="1:5" x14ac:dyDescent="0.25">
      <c r="A83" s="66" t="s">
        <v>106</v>
      </c>
      <c r="B83" s="62" t="s">
        <v>36</v>
      </c>
      <c r="C83" s="63">
        <f>E83*12*B12</f>
        <v>46823.112000000001</v>
      </c>
      <c r="D83" s="64">
        <f>C83/12</f>
        <v>3901.9259999999999</v>
      </c>
      <c r="E83" s="90">
        <v>1.83</v>
      </c>
    </row>
    <row r="84" spans="1:5" x14ac:dyDescent="0.25">
      <c r="A84" s="66" t="s">
        <v>75</v>
      </c>
      <c r="B84" s="30"/>
      <c r="C84" s="67"/>
      <c r="D84" s="68"/>
      <c r="E84" s="69"/>
    </row>
    <row r="85" spans="1:5" x14ac:dyDescent="0.25">
      <c r="A85" s="102" t="s">
        <v>107</v>
      </c>
      <c r="B85" s="62" t="s">
        <v>36</v>
      </c>
      <c r="C85" s="63">
        <f>E85*12*B12</f>
        <v>48102.431999999993</v>
      </c>
      <c r="D85" s="64">
        <f>B12*E85</f>
        <v>4008.5359999999996</v>
      </c>
      <c r="E85" s="65">
        <v>1.88</v>
      </c>
    </row>
    <row r="86" spans="1:5" x14ac:dyDescent="0.25">
      <c r="A86" s="66" t="s">
        <v>76</v>
      </c>
      <c r="B86" s="30"/>
      <c r="C86" s="67"/>
      <c r="D86" s="68"/>
      <c r="E86" s="69"/>
    </row>
    <row r="87" spans="1:5" x14ac:dyDescent="0.25">
      <c r="A87" s="103" t="s">
        <v>77</v>
      </c>
      <c r="B87" s="62"/>
      <c r="C87" s="104">
        <f>C23+C26+C28+C32+C35+C51+C77+C75+C79+C81+C85+C83</f>
        <v>865076.18399999989</v>
      </c>
      <c r="D87" s="105">
        <f>D23+D26+D28+D32+D35+D51+D77+D75+D79+D81+D85+D83</f>
        <v>72089.682000000001</v>
      </c>
      <c r="E87" s="65">
        <f>E23+E26+E28+E32+E35+E51+E77+E75+E79+E81+E85+E83</f>
        <v>33.81</v>
      </c>
    </row>
    <row r="88" spans="1:5" x14ac:dyDescent="0.25">
      <c r="A88" s="106" t="s">
        <v>78</v>
      </c>
      <c r="B88" s="75"/>
      <c r="C88" s="76"/>
      <c r="D88" s="77"/>
      <c r="E88" s="101"/>
    </row>
    <row r="89" spans="1:5" x14ac:dyDescent="0.25">
      <c r="A89" s="61" t="s">
        <v>108</v>
      </c>
      <c r="B89" s="62"/>
      <c r="C89" s="104">
        <f>E89*12*B12</f>
        <v>112324.29599999997</v>
      </c>
      <c r="D89" s="72">
        <f>C89/12</f>
        <v>9360.3579999999984</v>
      </c>
      <c r="E89" s="65">
        <v>4.3899999999999997</v>
      </c>
    </row>
    <row r="90" spans="1:5" x14ac:dyDescent="0.25">
      <c r="A90" s="66" t="s">
        <v>79</v>
      </c>
      <c r="B90" s="30"/>
      <c r="C90" s="67"/>
      <c r="D90" s="68"/>
      <c r="E90" s="33"/>
    </row>
    <row r="91" spans="1:5" x14ac:dyDescent="0.25">
      <c r="A91" s="61" t="s">
        <v>80</v>
      </c>
      <c r="B91" s="107"/>
      <c r="C91" s="104">
        <f>C87+C89</f>
        <v>977400.47999999986</v>
      </c>
      <c r="D91" s="105">
        <f>D87+D89</f>
        <v>81450.039999999994</v>
      </c>
      <c r="E91" s="65">
        <f>E87+E89</f>
        <v>38.200000000000003</v>
      </c>
    </row>
    <row r="92" spans="1:5" ht="15.75" thickBot="1" x14ac:dyDescent="0.3">
      <c r="A92" s="108" t="s">
        <v>81</v>
      </c>
      <c r="B92" s="109"/>
      <c r="C92" s="110"/>
      <c r="D92" s="111"/>
      <c r="E92" s="112"/>
    </row>
    <row r="93" spans="1:5" x14ac:dyDescent="0.25">
      <c r="A93" s="113"/>
      <c r="B93" s="6"/>
      <c r="C93" s="113"/>
      <c r="D93" s="113"/>
      <c r="E93" s="31"/>
    </row>
    <row r="94" spans="1:5" ht="18.75" x14ac:dyDescent="0.3">
      <c r="A94" s="1" t="s">
        <v>115</v>
      </c>
      <c r="B94" s="1"/>
      <c r="C94" s="1"/>
      <c r="D94" s="1"/>
      <c r="E94" s="2"/>
    </row>
    <row r="95" spans="1:5" ht="18.75" x14ac:dyDescent="0.3">
      <c r="A95" s="3" t="s">
        <v>135</v>
      </c>
      <c r="B95" s="3"/>
      <c r="C95" s="3"/>
      <c r="D95" s="3"/>
      <c r="E95" s="4"/>
    </row>
    <row r="96" spans="1:5" ht="18.75" x14ac:dyDescent="0.3">
      <c r="A96" s="5" t="s">
        <v>132</v>
      </c>
      <c r="B96" s="5"/>
      <c r="C96" s="6"/>
      <c r="D96" s="6"/>
      <c r="E96" s="6"/>
    </row>
    <row r="97" spans="1:5" ht="19.5" thickBot="1" x14ac:dyDescent="0.35">
      <c r="A97" s="5"/>
      <c r="B97" s="6"/>
      <c r="C97" s="113"/>
      <c r="D97" s="113"/>
      <c r="E97" s="31"/>
    </row>
    <row r="98" spans="1:5" x14ac:dyDescent="0.25">
      <c r="A98" s="7" t="s">
        <v>1</v>
      </c>
      <c r="B98" s="8"/>
      <c r="C98" s="9"/>
      <c r="D98" s="9"/>
      <c r="E98" s="10"/>
    </row>
    <row r="99" spans="1:5" x14ac:dyDescent="0.25">
      <c r="A99" s="11" t="s">
        <v>2</v>
      </c>
      <c r="B99" s="12">
        <f>B101+B102</f>
        <v>2132.1999999999998</v>
      </c>
      <c r="C99" s="13"/>
      <c r="D99" s="13"/>
      <c r="E99" s="14"/>
    </row>
    <row r="100" spans="1:5" x14ac:dyDescent="0.25">
      <c r="A100" s="15" t="s">
        <v>3</v>
      </c>
      <c r="B100" s="16" t="s">
        <v>4</v>
      </c>
      <c r="C100" s="17"/>
      <c r="D100" s="17"/>
      <c r="E100" s="18"/>
    </row>
    <row r="101" spans="1:5" x14ac:dyDescent="0.25">
      <c r="A101" s="19" t="s">
        <v>5</v>
      </c>
      <c r="B101" s="12">
        <v>1929.8</v>
      </c>
      <c r="C101" s="13"/>
      <c r="D101" s="13"/>
      <c r="E101" s="14"/>
    </row>
    <row r="102" spans="1:5" ht="15.75" thickBot="1" x14ac:dyDescent="0.3">
      <c r="A102" s="20" t="s">
        <v>6</v>
      </c>
      <c r="B102" s="21">
        <v>202.4</v>
      </c>
      <c r="C102" s="22"/>
      <c r="D102" s="22"/>
      <c r="E102" s="23"/>
    </row>
    <row r="103" spans="1:5" x14ac:dyDescent="0.25">
      <c r="A103" s="26"/>
      <c r="B103" s="26"/>
      <c r="C103" s="27" t="s">
        <v>9</v>
      </c>
      <c r="D103" s="28" t="s">
        <v>9</v>
      </c>
      <c r="E103" s="29" t="s">
        <v>10</v>
      </c>
    </row>
    <row r="104" spans="1:5" x14ac:dyDescent="0.25">
      <c r="A104" s="30" t="s">
        <v>11</v>
      </c>
      <c r="B104" s="30" t="s">
        <v>12</v>
      </c>
      <c r="C104" s="31" t="s">
        <v>13</v>
      </c>
      <c r="D104" s="32" t="s">
        <v>13</v>
      </c>
      <c r="E104" s="33" t="s">
        <v>14</v>
      </c>
    </row>
    <row r="105" spans="1:5" x14ac:dyDescent="0.25">
      <c r="A105" s="30" t="s">
        <v>15</v>
      </c>
      <c r="B105" s="30" t="s">
        <v>16</v>
      </c>
      <c r="C105" s="31" t="s">
        <v>17</v>
      </c>
      <c r="D105" s="32" t="s">
        <v>18</v>
      </c>
      <c r="E105" s="34" t="s">
        <v>19</v>
      </c>
    </row>
    <row r="106" spans="1:5" x14ac:dyDescent="0.25">
      <c r="A106" s="35"/>
      <c r="B106" s="35"/>
      <c r="C106" s="6" t="s">
        <v>20</v>
      </c>
      <c r="D106" s="36" t="s">
        <v>20</v>
      </c>
      <c r="E106" s="33" t="s">
        <v>21</v>
      </c>
    </row>
    <row r="107" spans="1:5" ht="15.75" thickBot="1" x14ac:dyDescent="0.3">
      <c r="A107" s="35"/>
      <c r="B107" s="35"/>
      <c r="C107" s="31" t="s">
        <v>22</v>
      </c>
      <c r="D107" s="32" t="s">
        <v>22</v>
      </c>
      <c r="E107" s="33" t="s">
        <v>22</v>
      </c>
    </row>
    <row r="108" spans="1:5" x14ac:dyDescent="0.25">
      <c r="A108" s="119" t="s">
        <v>116</v>
      </c>
      <c r="B108" s="120"/>
      <c r="C108" s="121">
        <f>C112+C115+C118+C123+C121</f>
        <v>510448.67999999993</v>
      </c>
      <c r="D108" s="122">
        <f>D112+D115+D118+D123+D121</f>
        <v>42537.39</v>
      </c>
      <c r="E108" s="123">
        <f>E112+E115+E118+E123+E121</f>
        <v>19.95</v>
      </c>
    </row>
    <row r="109" spans="1:5" ht="15.75" thickBot="1" x14ac:dyDescent="0.3">
      <c r="A109" s="124" t="s">
        <v>117</v>
      </c>
      <c r="B109" s="125"/>
      <c r="C109" s="126"/>
      <c r="D109" s="127"/>
      <c r="E109" s="128"/>
    </row>
    <row r="110" spans="1:5" ht="15.75" thickBot="1" x14ac:dyDescent="0.3">
      <c r="A110" s="129" t="s">
        <v>3</v>
      </c>
      <c r="B110" s="30"/>
      <c r="C110" s="71"/>
      <c r="D110" s="72"/>
      <c r="E110" s="69"/>
    </row>
    <row r="111" spans="1:5" x14ac:dyDescent="0.25">
      <c r="A111" s="130" t="s">
        <v>118</v>
      </c>
      <c r="B111" s="120"/>
      <c r="C111" s="131"/>
      <c r="D111" s="132"/>
      <c r="E111" s="133"/>
    </row>
    <row r="112" spans="1:5" x14ac:dyDescent="0.25">
      <c r="A112" s="114" t="s">
        <v>119</v>
      </c>
      <c r="B112" s="30" t="s">
        <v>120</v>
      </c>
      <c r="C112" s="134">
        <f>D112*12</f>
        <v>113347.75199999998</v>
      </c>
      <c r="D112" s="135">
        <f>E112*B99</f>
        <v>9445.6459999999988</v>
      </c>
      <c r="E112" s="136">
        <v>4.43</v>
      </c>
    </row>
    <row r="113" spans="1:7" ht="15.75" thickBot="1" x14ac:dyDescent="0.3">
      <c r="A113" s="137"/>
      <c r="B113" s="125"/>
      <c r="C113" s="138"/>
      <c r="D113" s="139"/>
      <c r="E113" s="140"/>
    </row>
    <row r="114" spans="1:7" x14ac:dyDescent="0.25">
      <c r="A114" s="114" t="s">
        <v>121</v>
      </c>
      <c r="B114" s="30" t="s">
        <v>122</v>
      </c>
      <c r="C114" s="134"/>
      <c r="D114" s="135"/>
      <c r="E114" s="141"/>
    </row>
    <row r="115" spans="1:7" x14ac:dyDescent="0.25">
      <c r="A115" s="114"/>
      <c r="B115" s="30" t="s">
        <v>123</v>
      </c>
      <c r="C115" s="134">
        <f>D115*12</f>
        <v>323667.95999999996</v>
      </c>
      <c r="D115" s="135">
        <f>E115*B99</f>
        <v>26972.329999999998</v>
      </c>
      <c r="E115" s="136">
        <v>12.65</v>
      </c>
    </row>
    <row r="116" spans="1:7" ht="15.75" thickBot="1" x14ac:dyDescent="0.3">
      <c r="A116" s="142"/>
      <c r="B116" s="125"/>
      <c r="C116" s="143"/>
      <c r="D116" s="144"/>
      <c r="E116" s="140"/>
    </row>
    <row r="117" spans="1:7" x14ac:dyDescent="0.25">
      <c r="A117" s="130" t="s">
        <v>124</v>
      </c>
      <c r="B117" s="30" t="s">
        <v>122</v>
      </c>
      <c r="C117" s="145"/>
      <c r="D117" s="146"/>
      <c r="E117" s="147"/>
    </row>
    <row r="118" spans="1:7" x14ac:dyDescent="0.25">
      <c r="A118" s="114"/>
      <c r="B118" s="30" t="s">
        <v>123</v>
      </c>
      <c r="C118" s="134">
        <f>D118*12</f>
        <v>14072.52</v>
      </c>
      <c r="D118" s="135">
        <f>E118*B99</f>
        <v>1172.71</v>
      </c>
      <c r="E118" s="148">
        <v>0.55000000000000004</v>
      </c>
    </row>
    <row r="119" spans="1:7" ht="15.75" thickBot="1" x14ac:dyDescent="0.3">
      <c r="A119" s="142" t="s">
        <v>125</v>
      </c>
      <c r="B119" s="125"/>
      <c r="C119" s="143"/>
      <c r="D119" s="144"/>
      <c r="E119" s="149">
        <v>0.05</v>
      </c>
    </row>
    <row r="120" spans="1:7" x14ac:dyDescent="0.25">
      <c r="A120" s="130" t="s">
        <v>126</v>
      </c>
      <c r="B120" s="30" t="s">
        <v>122</v>
      </c>
      <c r="C120" s="145"/>
      <c r="D120" s="146"/>
      <c r="E120" s="147"/>
    </row>
    <row r="121" spans="1:7" x14ac:dyDescent="0.25">
      <c r="A121" s="114"/>
      <c r="B121" s="30" t="s">
        <v>123</v>
      </c>
      <c r="C121" s="134">
        <f>D121*12</f>
        <v>20980.847999999998</v>
      </c>
      <c r="D121" s="135">
        <f>E121*B99</f>
        <v>1748.4039999999998</v>
      </c>
      <c r="E121" s="148">
        <v>0.82</v>
      </c>
    </row>
    <row r="122" spans="1:7" ht="15.75" thickBot="1" x14ac:dyDescent="0.3">
      <c r="A122" s="142" t="s">
        <v>125</v>
      </c>
      <c r="B122" s="125"/>
      <c r="C122" s="143"/>
      <c r="D122" s="144"/>
      <c r="E122" s="149">
        <v>0.25</v>
      </c>
    </row>
    <row r="123" spans="1:7" x14ac:dyDescent="0.25">
      <c r="A123" s="130" t="s">
        <v>127</v>
      </c>
      <c r="B123" s="120" t="s">
        <v>128</v>
      </c>
      <c r="C123" s="150">
        <f>D123*12</f>
        <v>38379.599999999999</v>
      </c>
      <c r="D123" s="151">
        <f>E123*B99</f>
        <v>3198.2999999999997</v>
      </c>
      <c r="E123" s="152">
        <v>1.5</v>
      </c>
    </row>
    <row r="124" spans="1:7" ht="15.75" thickBot="1" x14ac:dyDescent="0.3">
      <c r="A124" s="153"/>
      <c r="B124" s="125"/>
      <c r="C124" s="154"/>
      <c r="D124" s="155"/>
      <c r="E124" s="128"/>
    </row>
    <row r="125" spans="1:7" x14ac:dyDescent="0.25">
      <c r="G125" s="43">
        <f>E91+E108</f>
        <v>58.150000000000006</v>
      </c>
    </row>
    <row r="127" spans="1:7" x14ac:dyDescent="0.25">
      <c r="A127" s="113" t="s">
        <v>129</v>
      </c>
      <c r="C127" s="113" t="s">
        <v>109</v>
      </c>
      <c r="D127" s="113"/>
      <c r="E127" s="42"/>
    </row>
    <row r="128" spans="1:7" x14ac:dyDescent="0.25">
      <c r="C128" s="6" t="s">
        <v>83</v>
      </c>
      <c r="D128" s="6"/>
      <c r="E128" s="42"/>
    </row>
    <row r="129" spans="1:5" x14ac:dyDescent="0.25">
      <c r="C129" s="6"/>
      <c r="D129" s="6"/>
      <c r="E129" s="42"/>
    </row>
    <row r="130" spans="1:5" x14ac:dyDescent="0.25">
      <c r="C130" s="6" t="s">
        <v>82</v>
      </c>
      <c r="D130" s="6"/>
      <c r="E130" s="31"/>
    </row>
    <row r="131" spans="1:5" x14ac:dyDescent="0.25">
      <c r="C131" s="6"/>
      <c r="D131" s="6"/>
      <c r="E131" s="31"/>
    </row>
    <row r="132" spans="1:5" x14ac:dyDescent="0.25">
      <c r="A132" t="s">
        <v>130</v>
      </c>
      <c r="C132" s="6" t="s">
        <v>110</v>
      </c>
    </row>
    <row r="133" spans="1:5" x14ac:dyDescent="0.25">
      <c r="C133" s="6" t="s">
        <v>84</v>
      </c>
    </row>
  </sheetData>
  <pageMargins left="0" right="0" top="0" bottom="0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№12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Максимова Татьяна Леонидовна</dc:creator>
  <cp:lastModifiedBy>Ольга Базаркина</cp:lastModifiedBy>
  <cp:lastPrinted>2020-06-01T04:49:48Z</cp:lastPrinted>
  <dcterms:created xsi:type="dcterms:W3CDTF">2016-08-25T08:10:22Z</dcterms:created>
  <dcterms:modified xsi:type="dcterms:W3CDTF">2023-07-10T07:15:28Z</dcterms:modified>
</cp:coreProperties>
</file>