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bazarkina\Desktop\"/>
    </mc:Choice>
  </mc:AlternateContent>
  <xr:revisionPtr revIDLastSave="0" documentId="8_{89EBED4E-CDD5-4BE2-9E52-179C590715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риф №1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3" i="3" l="1"/>
  <c r="E110" i="3" l="1"/>
  <c r="D125" i="3"/>
  <c r="C125" i="3" s="1"/>
  <c r="C123" i="3"/>
  <c r="D120" i="3"/>
  <c r="C120" i="3" s="1"/>
  <c r="D117" i="3"/>
  <c r="C117" i="3" s="1"/>
  <c r="D114" i="3"/>
  <c r="C114" i="3" s="1"/>
  <c r="B101" i="3"/>
  <c r="C110" i="3" l="1"/>
  <c r="D110" i="3"/>
  <c r="E32" i="3" l="1"/>
  <c r="E89" i="3" s="1"/>
  <c r="B12" i="3"/>
  <c r="C91" i="3" l="1"/>
  <c r="D91" i="3" s="1"/>
  <c r="C28" i="3"/>
  <c r="D28" i="3" s="1"/>
  <c r="C81" i="3"/>
  <c r="D81" i="3" s="1"/>
  <c r="C23" i="3"/>
  <c r="C51" i="3"/>
  <c r="D51" i="3" s="1"/>
  <c r="C77" i="3"/>
  <c r="D77" i="3" s="1"/>
  <c r="C83" i="3"/>
  <c r="D83" i="3" s="1"/>
  <c r="C87" i="3"/>
  <c r="E93" i="3"/>
  <c r="G127" i="3" s="1"/>
  <c r="C26" i="3"/>
  <c r="D26" i="3" s="1"/>
  <c r="C32" i="3"/>
  <c r="D32" i="3" s="1"/>
  <c r="C35" i="3"/>
  <c r="D35" i="3" s="1"/>
  <c r="C75" i="3"/>
  <c r="D75" i="3" s="1"/>
  <c r="C79" i="3"/>
  <c r="D79" i="3" s="1"/>
  <c r="C85" i="3"/>
  <c r="D85" i="3" s="1"/>
  <c r="D87" i="3"/>
  <c r="C89" i="3" l="1"/>
  <c r="C93" i="3" s="1"/>
  <c r="D23" i="3"/>
  <c r="D89" i="3" s="1"/>
  <c r="D93" i="3" l="1"/>
</calcChain>
</file>

<file path=xl/sharedStrings.xml><?xml version="1.0" encoding="utf-8"?>
<sst xmlns="http://schemas.openxmlformats.org/spreadsheetml/2006/main" count="194" uniqueCount="138">
  <si>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</si>
  <si>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</si>
  <si>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</si>
  <si>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</si>
  <si>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</si>
  <si>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</si>
  <si>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</si>
  <si>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</si>
  <si>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</si>
  <si>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</si>
  <si>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</si>
  <si>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</si>
  <si>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</si>
  <si>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</si>
  <si>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</si>
  <si>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</si>
  <si>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</si>
  <si>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</si>
  <si>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</si>
  <si>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</si>
  <si>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</si>
  <si>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</si>
  <si>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</si>
  <si>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</si>
  <si>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</si>
  <si>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</si>
  <si>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2. Техническое обслуживание  конструктивных элементов многоквартирного дома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</si>
  <si>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</si>
  <si>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</si>
  <si>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</si>
  <si>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</si>
  <si>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</si>
  <si>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</si>
  <si>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</si>
  <si>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</si>
  <si>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</si>
  <si>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</si>
  <si>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</si>
  <si>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5.  Санитарные работы  по содержанию помещений общего пользования</t>
  </si>
  <si>
    <t xml:space="preserve">Мытье полов кабины лифта </t>
  </si>
  <si>
    <t>2 раза в неделю</t>
  </si>
  <si>
    <t>Влажная протирка подоконников, эл/шкафов,</t>
  </si>
  <si>
    <t>поручней перил, почтовых ящиков</t>
  </si>
  <si>
    <t xml:space="preserve">Мытье окон с внутренней стороны </t>
  </si>
  <si>
    <t>помещения МОП</t>
  </si>
  <si>
    <t>2 раза в год</t>
  </si>
  <si>
    <t>Комплекс работ по уборке подъездов</t>
  </si>
  <si>
    <t>( влажная протирка стен, плафонов, дверей,</t>
  </si>
  <si>
    <t>обметание пыли с потолков)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</si>
  <si>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</si>
  <si>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</si>
  <si>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</si>
  <si>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</si>
  <si>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</si>
  <si>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 xml:space="preserve">Посыпка территории песком </t>
  </si>
  <si>
    <t>Протирка указателей</t>
  </si>
  <si>
    <t>Очистка урн от мусора</t>
  </si>
  <si>
    <t>Уборка контейнерной площадки от мусора, наледи</t>
  </si>
  <si>
    <t>6.2. Уборка придомовой</t>
  </si>
  <si>
    <t>территории в летний период</t>
  </si>
  <si>
    <t>Подметание и уборка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</si>
  <si>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</si>
  <si>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</si>
  <si>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</si>
  <si>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</si>
  <si>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</si>
  <si>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</si>
  <si>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при t выше +25С - ежедневно</t>
  </si>
  <si>
    <t>Уборка контейнерной площадки от мусора</t>
  </si>
  <si>
    <t xml:space="preserve">7. Дератизация, </t>
  </si>
  <si>
    <t>1 раз в квартал</t>
  </si>
  <si>
    <t xml:space="preserve">    дезинсекция</t>
  </si>
  <si>
    <t>По заявке (2 раза в год)</t>
  </si>
  <si>
    <t xml:space="preserve"> площадки</t>
  </si>
  <si>
    <t>Круглосуточно</t>
  </si>
  <si>
    <t xml:space="preserve">      (противопожарной автоматики)</t>
  </si>
  <si>
    <t>отопления, ГВС</t>
  </si>
  <si>
    <t xml:space="preserve">     отопления (пластинчатый бойлер)</t>
  </si>
  <si>
    <t>Итого содержание общего</t>
  </si>
  <si>
    <t xml:space="preserve">  имущества дома</t>
  </si>
  <si>
    <t>многоквартирным домом</t>
  </si>
  <si>
    <t xml:space="preserve">Всего стоимость работ и услуг </t>
  </si>
  <si>
    <t xml:space="preserve"> по управлению и содержанию дома</t>
  </si>
  <si>
    <t>Директор</t>
  </si>
  <si>
    <t>ООО "УК"Стрижи"</t>
  </si>
  <si>
    <t>м.п.</t>
  </si>
  <si>
    <t>давления ХВС</t>
  </si>
  <si>
    <t>9. Обслуживание лифтов</t>
  </si>
  <si>
    <t>10. Обслуживание ППА</t>
  </si>
  <si>
    <t xml:space="preserve">11. Обслуживание установки для повышения </t>
  </si>
  <si>
    <t>12. Обслуживание циркуляционных насосов</t>
  </si>
  <si>
    <t>по мере необходимости</t>
  </si>
  <si>
    <t>1 раз в 4 года (по паспорту на приборы)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</si>
  <si>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</si>
  <si>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</si>
  <si>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</si>
  <si>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</si>
  <si>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</si>
  <si>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</si>
  <si>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</si>
  <si>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</si>
  <si>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Влажное подметание пола в лифтах, </t>
  </si>
  <si>
    <t>протирка лифтовых кабин</t>
  </si>
  <si>
    <t>5 раз в неделю</t>
  </si>
  <si>
    <t>2 раза в месяц</t>
  </si>
  <si>
    <t>6 раз в неделю</t>
  </si>
  <si>
    <t>Очистка территории от наледи</t>
  </si>
  <si>
    <t>в дни гололеда не менее 1 раза в день</t>
  </si>
  <si>
    <t>1 раз в месяц</t>
  </si>
  <si>
    <t>13. Обслуживание теплообменников ГВС,</t>
  </si>
  <si>
    <t xml:space="preserve">14. Услуги и работы по управлению </t>
  </si>
  <si>
    <t>Управляющая компания:</t>
  </si>
  <si>
    <t>_________________________ Р.Д.Хромых</t>
  </si>
  <si>
    <t>к Договору управления</t>
  </si>
  <si>
    <t xml:space="preserve">многоквартирным домом по адресу: </t>
  </si>
  <si>
    <t>Новосибирская область, город</t>
  </si>
  <si>
    <t>ПРИЛОЖЕНИЕ № 4</t>
  </si>
  <si>
    <t xml:space="preserve">                    Перечень  дополнительных работ, услуг  </t>
  </si>
  <si>
    <t xml:space="preserve"> Дополнительные  работы и услуги,</t>
  </si>
  <si>
    <t>включая расходы на управление - всего</t>
  </si>
  <si>
    <t>1. Механизированная уборка</t>
  </si>
  <si>
    <t>придомовой территории с вывозом снега на отвал</t>
  </si>
  <si>
    <t>В зимний период</t>
  </si>
  <si>
    <t>2. Услуги охранного предприятия</t>
  </si>
  <si>
    <t>По договору со специализированной</t>
  </si>
  <si>
    <t>организацией</t>
  </si>
  <si>
    <t>3. Техническое обслуживание шлагбаумов</t>
  </si>
  <si>
    <t>(в том числе амортизация)</t>
  </si>
  <si>
    <t>4. Техническое обслуживание видеонаблюдения</t>
  </si>
  <si>
    <t>5. Обслуживание газонов и зеленых насаждений</t>
  </si>
  <si>
    <t>Период: Май - Сентябрь</t>
  </si>
  <si>
    <t>Собственник:</t>
  </si>
  <si>
    <t>______________________________</t>
  </si>
  <si>
    <t>Новосибирск, Красный Проспект, дом № 323/11</t>
  </si>
  <si>
    <t>Адрес: Новосибирская область, г.Новосибирск,  Красный Проспект, дом № 323/11</t>
  </si>
  <si>
    <t xml:space="preserve">8. Содержание контейнерной </t>
  </si>
  <si>
    <t xml:space="preserve">                  в многоквартирном доме  условия их оказания и выполнения, и их стоимость с 01.06.2020г.</t>
  </si>
  <si>
    <t xml:space="preserve">         условия их оказания и выполнения и их стоимость с 01.06.2020г.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</si>
</sst>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1"/>
    </font>
    <font>
      <sz val="11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8" xfId="0" applyFont="1" applyBorder="1" applyAlignment="1">
      <alignment horizontal="right"/>
    </xf>
    <xf numFmtId="0" fontId="5" fillId="0" borderId="21" xfId="0" applyFont="1" applyBorder="1"/>
    <xf numFmtId="0" fontId="5" fillId="0" borderId="25" xfId="0" applyFont="1" applyBorder="1"/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9" fillId="0" borderId="30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center" vertical="center" wrapText="1"/>
    </xf>
    <xf numFmtId="164" fontId="9" fillId="0" borderId="31" xfId="1" applyNumberFormat="1" applyFont="1" applyBorder="1" applyAlignment="1">
      <alignment horizontal="center" vertical="center" wrapText="1"/>
    </xf>
    <xf numFmtId="164" fontId="9" fillId="0" borderId="26" xfId="1" applyNumberFormat="1" applyFont="1" applyBorder="1" applyAlignment="1">
      <alignment horizontal="center" vertical="center" wrapText="1"/>
    </xf>
    <xf numFmtId="2" fontId="9" fillId="0" borderId="32" xfId="1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0" fillId="0" borderId="0" xfId="0" applyNumberFormat="1"/>
    <xf numFmtId="0" fontId="11" fillId="2" borderId="33" xfId="1" applyFont="1" applyFill="1" applyBorder="1" applyAlignment="1">
      <alignment horizontal="center" vertical="top" wrapText="1"/>
    </xf>
    <xf numFmtId="0" fontId="11" fillId="2" borderId="34" xfId="1" applyFont="1" applyFill="1" applyBorder="1" applyAlignment="1">
      <alignment horizontal="center" vertical="top" wrapText="1"/>
    </xf>
    <xf numFmtId="2" fontId="9" fillId="0" borderId="3" xfId="1" applyNumberFormat="1" applyFont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2" fontId="9" fillId="0" borderId="15" xfId="1" applyNumberFormat="1" applyFont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left" vertical="center" wrapText="1"/>
    </xf>
    <xf numFmtId="0" fontId="12" fillId="0" borderId="36" xfId="0" applyFont="1" applyBorder="1" applyAlignment="1">
      <alignment vertical="center"/>
    </xf>
    <xf numFmtId="2" fontId="3" fillId="2" borderId="5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 wrapText="1"/>
    </xf>
    <xf numFmtId="2" fontId="14" fillId="2" borderId="13" xfId="1" applyNumberFormat="1" applyFont="1" applyFill="1" applyBorder="1" applyAlignment="1">
      <alignment horizontal="center" vertical="center" wrapText="1"/>
    </xf>
    <xf numFmtId="0" fontId="9" fillId="0" borderId="33" xfId="1" applyFont="1" applyBorder="1" applyAlignment="1">
      <alignment horizontal="left" vertical="center" wrapText="1"/>
    </xf>
    <xf numFmtId="0" fontId="15" fillId="0" borderId="37" xfId="0" applyFont="1" applyBorder="1" applyAlignment="1">
      <alignment vertical="center"/>
    </xf>
    <xf numFmtId="164" fontId="16" fillId="0" borderId="19" xfId="0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 wrapText="1"/>
    </xf>
    <xf numFmtId="2" fontId="9" fillId="0" borderId="20" xfId="1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/>
    </xf>
    <xf numFmtId="2" fontId="17" fillId="0" borderId="6" xfId="1" applyNumberFormat="1" applyFont="1" applyBorder="1" applyAlignment="1">
      <alignment horizontal="center" vertical="center" wrapText="1"/>
    </xf>
    <xf numFmtId="0" fontId="16" fillId="0" borderId="33" xfId="0" applyFont="1" applyBorder="1"/>
    <xf numFmtId="0" fontId="5" fillId="0" borderId="34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0" fontId="16" fillId="0" borderId="38" xfId="0" applyFont="1" applyBorder="1"/>
    <xf numFmtId="0" fontId="16" fillId="0" borderId="0" xfId="0" applyFont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3" fillId="0" borderId="38" xfId="0" applyFont="1" applyBorder="1"/>
    <xf numFmtId="164" fontId="16" fillId="0" borderId="0" xfId="0" applyNumberFormat="1" applyFont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3" fillId="0" borderId="35" xfId="0" applyFont="1" applyBorder="1"/>
    <xf numFmtId="0" fontId="5" fillId="0" borderId="3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9" fillId="0" borderId="21" xfId="1" applyFont="1" applyBorder="1" applyAlignment="1">
      <alignment horizontal="left" vertical="center" wrapText="1"/>
    </xf>
    <xf numFmtId="164" fontId="16" fillId="0" borderId="19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0" fontId="5" fillId="0" borderId="38" xfId="0" applyFont="1" applyBorder="1"/>
    <xf numFmtId="0" fontId="1" fillId="0" borderId="34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2" fontId="16" fillId="2" borderId="15" xfId="0" applyNumberFormat="1" applyFont="1" applyFill="1" applyBorder="1" applyAlignment="1">
      <alignment horizontal="center"/>
    </xf>
    <xf numFmtId="0" fontId="3" fillId="0" borderId="33" xfId="0" applyFont="1" applyBorder="1"/>
    <xf numFmtId="164" fontId="5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16" fillId="0" borderId="35" xfId="0" applyFont="1" applyBorder="1"/>
    <xf numFmtId="0" fontId="16" fillId="0" borderId="13" xfId="0" applyFont="1" applyBorder="1" applyAlignment="1">
      <alignment horizontal="center"/>
    </xf>
    <xf numFmtId="0" fontId="16" fillId="0" borderId="34" xfId="0" applyFont="1" applyBorder="1"/>
    <xf numFmtId="0" fontId="16" fillId="0" borderId="36" xfId="0" applyFont="1" applyBorder="1"/>
    <xf numFmtId="0" fontId="18" fillId="0" borderId="33" xfId="0" applyFont="1" applyBorder="1"/>
    <xf numFmtId="2" fontId="16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18" fillId="0" borderId="35" xfId="0" applyFont="1" applyBorder="1"/>
    <xf numFmtId="0" fontId="5" fillId="0" borderId="34" xfId="0" applyFont="1" applyBorder="1"/>
    <xf numFmtId="0" fontId="16" fillId="0" borderId="22" xfId="0" applyFont="1" applyBorder="1"/>
    <xf numFmtId="0" fontId="5" fillId="0" borderId="39" xfId="0" applyFont="1" applyBorder="1"/>
    <xf numFmtId="0" fontId="16" fillId="0" borderId="23" xfId="0" applyFont="1" applyBorder="1"/>
    <xf numFmtId="0" fontId="16" fillId="0" borderId="40" xfId="0" applyFont="1" applyBorder="1"/>
    <xf numFmtId="0" fontId="5" fillId="0" borderId="24" xfId="0" applyFont="1" applyBorder="1" applyAlignment="1">
      <alignment horizontal="center"/>
    </xf>
    <xf numFmtId="0" fontId="16" fillId="0" borderId="0" xfId="0" applyFont="1"/>
    <xf numFmtId="0" fontId="5" fillId="0" borderId="27" xfId="0" applyFont="1" applyBorder="1" applyAlignment="1">
      <alignment horizontal="left"/>
    </xf>
    <xf numFmtId="0" fontId="1" fillId="0" borderId="27" xfId="0" applyFont="1" applyBorder="1"/>
    <xf numFmtId="0" fontId="5" fillId="2" borderId="27" xfId="0" applyFont="1" applyFill="1" applyBorder="1"/>
    <xf numFmtId="0" fontId="3" fillId="0" borderId="27" xfId="0" applyFont="1" applyBorder="1"/>
    <xf numFmtId="0" fontId="2" fillId="2" borderId="0" xfId="0" applyFont="1" applyFill="1"/>
    <xf numFmtId="0" fontId="3" fillId="2" borderId="0" xfId="0" applyFont="1" applyFill="1"/>
    <xf numFmtId="0" fontId="19" fillId="0" borderId="0" xfId="0" applyFont="1"/>
    <xf numFmtId="0" fontId="18" fillId="0" borderId="25" xfId="0" applyFont="1" applyBorder="1"/>
    <xf numFmtId="0" fontId="5" fillId="0" borderId="25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8" fillId="0" borderId="39" xfId="0" applyFont="1" applyBorder="1"/>
    <xf numFmtId="0" fontId="5" fillId="0" borderId="39" xfId="0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8" fillId="0" borderId="27" xfId="0" applyFont="1" applyBorder="1"/>
    <xf numFmtId="0" fontId="5" fillId="0" borderId="25" xfId="0" applyFont="1" applyBorder="1" applyAlignment="1">
      <alignment horizontal="left"/>
    </xf>
    <xf numFmtId="164" fontId="16" fillId="0" borderId="10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164" fontId="3" fillId="0" borderId="23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2" borderId="39" xfId="0" applyFont="1" applyFill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40" xfId="0" applyFont="1" applyBorder="1" applyAlignment="1">
      <alignment horizontal="center"/>
    </xf>
  </cellXfs>
  <cellStyles count="2">
    <cellStyle name="Обычный" xfId="0" builtinId="0"/>
    <cellStyle name="Обычный_Лист1" xfId="1" xr:uid="{D473F3A0-278B-47B0-9B87-7E704649B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EC968-C2DA-4933-A296-C9BFEF488C45}">
  <sheetPr>
    <pageSetUpPr fitToPage="1"/>
  </sheetPr>
  <dimension ref="A1:G135"/>
  <sheetViews>
    <sheetView tabSelected="1" topLeftCell="A53" workbookViewId="0"/>
  </sheetViews>
  <sheetFormatPr defaultColWidth="11.5703125" defaultRowHeight="15" x14ac:dyDescent="0.25"/>
  <cols>
    <col min="1" max="1" width="44.85546875" customWidth="1"/>
    <col min="2" max="2" width="41.140625" customWidth="1"/>
    <col min="3" max="3" width="14.42578125" customWidth="1"/>
    <col min="4" max="4" width="14" customWidth="1"/>
    <col min="5" max="5" width="15.28515625" customWidth="1"/>
    <col min="255" max="255" width="34" customWidth="1"/>
    <col min="256" max="256" width="42.85546875" customWidth="1"/>
    <col min="257" max="258" width="14" customWidth="1"/>
    <col min="259" max="259" width="15.28515625" customWidth="1"/>
    <col min="260" max="260" width="12.7109375" customWidth="1"/>
    <col min="511" max="511" width="34" customWidth="1"/>
    <col min="512" max="512" width="42.85546875" customWidth="1"/>
    <col min="513" max="514" width="14" customWidth="1"/>
    <col min="515" max="515" width="15.28515625" customWidth="1"/>
    <col min="516" max="516" width="12.7109375" customWidth="1"/>
    <col min="767" max="767" width="34" customWidth="1"/>
    <col min="768" max="768" width="42.85546875" customWidth="1"/>
    <col min="769" max="770" width="14" customWidth="1"/>
    <col min="771" max="771" width="15.28515625" customWidth="1"/>
    <col min="772" max="772" width="12.7109375" customWidth="1"/>
    <col min="1023" max="1023" width="34" customWidth="1"/>
    <col min="1024" max="1024" width="42.85546875" customWidth="1"/>
    <col min="1025" max="1026" width="14" customWidth="1"/>
    <col min="1027" max="1027" width="15.28515625" customWidth="1"/>
    <col min="1028" max="1028" width="12.7109375" customWidth="1"/>
    <col min="1279" max="1279" width="34" customWidth="1"/>
    <col min="1280" max="1280" width="42.85546875" customWidth="1"/>
    <col min="1281" max="1282" width="14" customWidth="1"/>
    <col min="1283" max="1283" width="15.28515625" customWidth="1"/>
    <col min="1284" max="1284" width="12.7109375" customWidth="1"/>
    <col min="1535" max="1535" width="34" customWidth="1"/>
    <col min="1536" max="1536" width="42.85546875" customWidth="1"/>
    <col min="1537" max="1538" width="14" customWidth="1"/>
    <col min="1539" max="1539" width="15.28515625" customWidth="1"/>
    <col min="1540" max="1540" width="12.7109375" customWidth="1"/>
    <col min="1791" max="1791" width="34" customWidth="1"/>
    <col min="1792" max="1792" width="42.85546875" customWidth="1"/>
    <col min="1793" max="1794" width="14" customWidth="1"/>
    <col min="1795" max="1795" width="15.28515625" customWidth="1"/>
    <col min="1796" max="1796" width="12.7109375" customWidth="1"/>
    <col min="2047" max="2047" width="34" customWidth="1"/>
    <col min="2048" max="2048" width="42.85546875" customWidth="1"/>
    <col min="2049" max="2050" width="14" customWidth="1"/>
    <col min="2051" max="2051" width="15.28515625" customWidth="1"/>
    <col min="2052" max="2052" width="12.7109375" customWidth="1"/>
    <col min="2303" max="2303" width="34" customWidth="1"/>
    <col min="2304" max="2304" width="42.85546875" customWidth="1"/>
    <col min="2305" max="2306" width="14" customWidth="1"/>
    <col min="2307" max="2307" width="15.28515625" customWidth="1"/>
    <col min="2308" max="2308" width="12.7109375" customWidth="1"/>
    <col min="2559" max="2559" width="34" customWidth="1"/>
    <col min="2560" max="2560" width="42.85546875" customWidth="1"/>
    <col min="2561" max="2562" width="14" customWidth="1"/>
    <col min="2563" max="2563" width="15.28515625" customWidth="1"/>
    <col min="2564" max="2564" width="12.7109375" customWidth="1"/>
    <col min="2815" max="2815" width="34" customWidth="1"/>
    <col min="2816" max="2816" width="42.85546875" customWidth="1"/>
    <col min="2817" max="2818" width="14" customWidth="1"/>
    <col min="2819" max="2819" width="15.28515625" customWidth="1"/>
    <col min="2820" max="2820" width="12.7109375" customWidth="1"/>
    <col min="3071" max="3071" width="34" customWidth="1"/>
    <col min="3072" max="3072" width="42.85546875" customWidth="1"/>
    <col min="3073" max="3074" width="14" customWidth="1"/>
    <col min="3075" max="3075" width="15.28515625" customWidth="1"/>
    <col min="3076" max="3076" width="12.7109375" customWidth="1"/>
    <col min="3327" max="3327" width="34" customWidth="1"/>
    <col min="3328" max="3328" width="42.85546875" customWidth="1"/>
    <col min="3329" max="3330" width="14" customWidth="1"/>
    <col min="3331" max="3331" width="15.28515625" customWidth="1"/>
    <col min="3332" max="3332" width="12.7109375" customWidth="1"/>
    <col min="3583" max="3583" width="34" customWidth="1"/>
    <col min="3584" max="3584" width="42.85546875" customWidth="1"/>
    <col min="3585" max="3586" width="14" customWidth="1"/>
    <col min="3587" max="3587" width="15.28515625" customWidth="1"/>
    <col min="3588" max="3588" width="12.7109375" customWidth="1"/>
    <col min="3839" max="3839" width="34" customWidth="1"/>
    <col min="3840" max="3840" width="42.85546875" customWidth="1"/>
    <col min="3841" max="3842" width="14" customWidth="1"/>
    <col min="3843" max="3843" width="15.28515625" customWidth="1"/>
    <col min="3844" max="3844" width="12.7109375" customWidth="1"/>
    <col min="4095" max="4095" width="34" customWidth="1"/>
    <col min="4096" max="4096" width="42.85546875" customWidth="1"/>
    <col min="4097" max="4098" width="14" customWidth="1"/>
    <col min="4099" max="4099" width="15.28515625" customWidth="1"/>
    <col min="4100" max="4100" width="12.7109375" customWidth="1"/>
    <col min="4351" max="4351" width="34" customWidth="1"/>
    <col min="4352" max="4352" width="42.85546875" customWidth="1"/>
    <col min="4353" max="4354" width="14" customWidth="1"/>
    <col min="4355" max="4355" width="15.28515625" customWidth="1"/>
    <col min="4356" max="4356" width="12.7109375" customWidth="1"/>
    <col min="4607" max="4607" width="34" customWidth="1"/>
    <col min="4608" max="4608" width="42.85546875" customWidth="1"/>
    <col min="4609" max="4610" width="14" customWidth="1"/>
    <col min="4611" max="4611" width="15.28515625" customWidth="1"/>
    <col min="4612" max="4612" width="12.7109375" customWidth="1"/>
    <col min="4863" max="4863" width="34" customWidth="1"/>
    <col min="4864" max="4864" width="42.85546875" customWidth="1"/>
    <col min="4865" max="4866" width="14" customWidth="1"/>
    <col min="4867" max="4867" width="15.28515625" customWidth="1"/>
    <col min="4868" max="4868" width="12.7109375" customWidth="1"/>
    <col min="5119" max="5119" width="34" customWidth="1"/>
    <col min="5120" max="5120" width="42.85546875" customWidth="1"/>
    <col min="5121" max="5122" width="14" customWidth="1"/>
    <col min="5123" max="5123" width="15.28515625" customWidth="1"/>
    <col min="5124" max="5124" width="12.7109375" customWidth="1"/>
    <col min="5375" max="5375" width="34" customWidth="1"/>
    <col min="5376" max="5376" width="42.85546875" customWidth="1"/>
    <col min="5377" max="5378" width="14" customWidth="1"/>
    <col min="5379" max="5379" width="15.28515625" customWidth="1"/>
    <col min="5380" max="5380" width="12.7109375" customWidth="1"/>
    <col min="5631" max="5631" width="34" customWidth="1"/>
    <col min="5632" max="5632" width="42.85546875" customWidth="1"/>
    <col min="5633" max="5634" width="14" customWidth="1"/>
    <col min="5635" max="5635" width="15.28515625" customWidth="1"/>
    <col min="5636" max="5636" width="12.7109375" customWidth="1"/>
    <col min="5887" max="5887" width="34" customWidth="1"/>
    <col min="5888" max="5888" width="42.85546875" customWidth="1"/>
    <col min="5889" max="5890" width="14" customWidth="1"/>
    <col min="5891" max="5891" width="15.28515625" customWidth="1"/>
    <col min="5892" max="5892" width="12.7109375" customWidth="1"/>
    <col min="6143" max="6143" width="34" customWidth="1"/>
    <col min="6144" max="6144" width="42.85546875" customWidth="1"/>
    <col min="6145" max="6146" width="14" customWidth="1"/>
    <col min="6147" max="6147" width="15.28515625" customWidth="1"/>
    <col min="6148" max="6148" width="12.7109375" customWidth="1"/>
    <col min="6399" max="6399" width="34" customWidth="1"/>
    <col min="6400" max="6400" width="42.85546875" customWidth="1"/>
    <col min="6401" max="6402" width="14" customWidth="1"/>
    <col min="6403" max="6403" width="15.28515625" customWidth="1"/>
    <col min="6404" max="6404" width="12.7109375" customWidth="1"/>
    <col min="6655" max="6655" width="34" customWidth="1"/>
    <col min="6656" max="6656" width="42.85546875" customWidth="1"/>
    <col min="6657" max="6658" width="14" customWidth="1"/>
    <col min="6659" max="6659" width="15.28515625" customWidth="1"/>
    <col min="6660" max="6660" width="12.7109375" customWidth="1"/>
    <col min="6911" max="6911" width="34" customWidth="1"/>
    <col min="6912" max="6912" width="42.85546875" customWidth="1"/>
    <col min="6913" max="6914" width="14" customWidth="1"/>
    <col min="6915" max="6915" width="15.28515625" customWidth="1"/>
    <col min="6916" max="6916" width="12.7109375" customWidth="1"/>
    <col min="7167" max="7167" width="34" customWidth="1"/>
    <col min="7168" max="7168" width="42.85546875" customWidth="1"/>
    <col min="7169" max="7170" width="14" customWidth="1"/>
    <col min="7171" max="7171" width="15.28515625" customWidth="1"/>
    <col min="7172" max="7172" width="12.7109375" customWidth="1"/>
    <col min="7423" max="7423" width="34" customWidth="1"/>
    <col min="7424" max="7424" width="42.85546875" customWidth="1"/>
    <col min="7425" max="7426" width="14" customWidth="1"/>
    <col min="7427" max="7427" width="15.28515625" customWidth="1"/>
    <col min="7428" max="7428" width="12.7109375" customWidth="1"/>
    <col min="7679" max="7679" width="34" customWidth="1"/>
    <col min="7680" max="7680" width="42.85546875" customWidth="1"/>
    <col min="7681" max="7682" width="14" customWidth="1"/>
    <col min="7683" max="7683" width="15.28515625" customWidth="1"/>
    <col min="7684" max="7684" width="12.7109375" customWidth="1"/>
    <col min="7935" max="7935" width="34" customWidth="1"/>
    <col min="7936" max="7936" width="42.85546875" customWidth="1"/>
    <col min="7937" max="7938" width="14" customWidth="1"/>
    <col min="7939" max="7939" width="15.28515625" customWidth="1"/>
    <col min="7940" max="7940" width="12.7109375" customWidth="1"/>
    <col min="8191" max="8191" width="34" customWidth="1"/>
    <col min="8192" max="8192" width="42.85546875" customWidth="1"/>
    <col min="8193" max="8194" width="14" customWidth="1"/>
    <col min="8195" max="8195" width="15.28515625" customWidth="1"/>
    <col min="8196" max="8196" width="12.7109375" customWidth="1"/>
    <col min="8447" max="8447" width="34" customWidth="1"/>
    <col min="8448" max="8448" width="42.85546875" customWidth="1"/>
    <col min="8449" max="8450" width="14" customWidth="1"/>
    <col min="8451" max="8451" width="15.28515625" customWidth="1"/>
    <col min="8452" max="8452" width="12.7109375" customWidth="1"/>
    <col min="8703" max="8703" width="34" customWidth="1"/>
    <col min="8704" max="8704" width="42.85546875" customWidth="1"/>
    <col min="8705" max="8706" width="14" customWidth="1"/>
    <col min="8707" max="8707" width="15.28515625" customWidth="1"/>
    <col min="8708" max="8708" width="12.7109375" customWidth="1"/>
    <col min="8959" max="8959" width="34" customWidth="1"/>
    <col min="8960" max="8960" width="42.85546875" customWidth="1"/>
    <col min="8961" max="8962" width="14" customWidth="1"/>
    <col min="8963" max="8963" width="15.28515625" customWidth="1"/>
    <col min="8964" max="8964" width="12.7109375" customWidth="1"/>
    <col min="9215" max="9215" width="34" customWidth="1"/>
    <col min="9216" max="9216" width="42.85546875" customWidth="1"/>
    <col min="9217" max="9218" width="14" customWidth="1"/>
    <col min="9219" max="9219" width="15.28515625" customWidth="1"/>
    <col min="9220" max="9220" width="12.7109375" customWidth="1"/>
    <col min="9471" max="9471" width="34" customWidth="1"/>
    <col min="9472" max="9472" width="42.85546875" customWidth="1"/>
    <col min="9473" max="9474" width="14" customWidth="1"/>
    <col min="9475" max="9475" width="15.28515625" customWidth="1"/>
    <col min="9476" max="9476" width="12.7109375" customWidth="1"/>
    <col min="9727" max="9727" width="34" customWidth="1"/>
    <col min="9728" max="9728" width="42.85546875" customWidth="1"/>
    <col min="9729" max="9730" width="14" customWidth="1"/>
    <col min="9731" max="9731" width="15.28515625" customWidth="1"/>
    <col min="9732" max="9732" width="12.7109375" customWidth="1"/>
    <col min="9983" max="9983" width="34" customWidth="1"/>
    <col min="9984" max="9984" width="42.85546875" customWidth="1"/>
    <col min="9985" max="9986" width="14" customWidth="1"/>
    <col min="9987" max="9987" width="15.28515625" customWidth="1"/>
    <col min="9988" max="9988" width="12.7109375" customWidth="1"/>
    <col min="10239" max="10239" width="34" customWidth="1"/>
    <col min="10240" max="10240" width="42.85546875" customWidth="1"/>
    <col min="10241" max="10242" width="14" customWidth="1"/>
    <col min="10243" max="10243" width="15.28515625" customWidth="1"/>
    <col min="10244" max="10244" width="12.7109375" customWidth="1"/>
    <col min="10495" max="10495" width="34" customWidth="1"/>
    <col min="10496" max="10496" width="42.85546875" customWidth="1"/>
    <col min="10497" max="10498" width="14" customWidth="1"/>
    <col min="10499" max="10499" width="15.28515625" customWidth="1"/>
    <col min="10500" max="10500" width="12.7109375" customWidth="1"/>
    <col min="10751" max="10751" width="34" customWidth="1"/>
    <col min="10752" max="10752" width="42.85546875" customWidth="1"/>
    <col min="10753" max="10754" width="14" customWidth="1"/>
    <col min="10755" max="10755" width="15.28515625" customWidth="1"/>
    <col min="10756" max="10756" width="12.7109375" customWidth="1"/>
    <col min="11007" max="11007" width="34" customWidth="1"/>
    <col min="11008" max="11008" width="42.85546875" customWidth="1"/>
    <col min="11009" max="11010" width="14" customWidth="1"/>
    <col min="11011" max="11011" width="15.28515625" customWidth="1"/>
    <col min="11012" max="11012" width="12.7109375" customWidth="1"/>
    <col min="11263" max="11263" width="34" customWidth="1"/>
    <col min="11264" max="11264" width="42.85546875" customWidth="1"/>
    <col min="11265" max="11266" width="14" customWidth="1"/>
    <col min="11267" max="11267" width="15.28515625" customWidth="1"/>
    <col min="11268" max="11268" width="12.7109375" customWidth="1"/>
    <col min="11519" max="11519" width="34" customWidth="1"/>
    <col min="11520" max="11520" width="42.85546875" customWidth="1"/>
    <col min="11521" max="11522" width="14" customWidth="1"/>
    <col min="11523" max="11523" width="15.28515625" customWidth="1"/>
    <col min="11524" max="11524" width="12.7109375" customWidth="1"/>
    <col min="11775" max="11775" width="34" customWidth="1"/>
    <col min="11776" max="11776" width="42.85546875" customWidth="1"/>
    <col min="11777" max="11778" width="14" customWidth="1"/>
    <col min="11779" max="11779" width="15.28515625" customWidth="1"/>
    <col min="11780" max="11780" width="12.7109375" customWidth="1"/>
    <col min="12031" max="12031" width="34" customWidth="1"/>
    <col min="12032" max="12032" width="42.85546875" customWidth="1"/>
    <col min="12033" max="12034" width="14" customWidth="1"/>
    <col min="12035" max="12035" width="15.28515625" customWidth="1"/>
    <col min="12036" max="12036" width="12.7109375" customWidth="1"/>
    <col min="12287" max="12287" width="34" customWidth="1"/>
    <col min="12288" max="12288" width="42.85546875" customWidth="1"/>
    <col min="12289" max="12290" width="14" customWidth="1"/>
    <col min="12291" max="12291" width="15.28515625" customWidth="1"/>
    <col min="12292" max="12292" width="12.7109375" customWidth="1"/>
    <col min="12543" max="12543" width="34" customWidth="1"/>
    <col min="12544" max="12544" width="42.85546875" customWidth="1"/>
    <col min="12545" max="12546" width="14" customWidth="1"/>
    <col min="12547" max="12547" width="15.28515625" customWidth="1"/>
    <col min="12548" max="12548" width="12.7109375" customWidth="1"/>
    <col min="12799" max="12799" width="34" customWidth="1"/>
    <col min="12800" max="12800" width="42.85546875" customWidth="1"/>
    <col min="12801" max="12802" width="14" customWidth="1"/>
    <col min="12803" max="12803" width="15.28515625" customWidth="1"/>
    <col min="12804" max="12804" width="12.7109375" customWidth="1"/>
    <col min="13055" max="13055" width="34" customWidth="1"/>
    <col min="13056" max="13056" width="42.85546875" customWidth="1"/>
    <col min="13057" max="13058" width="14" customWidth="1"/>
    <col min="13059" max="13059" width="15.28515625" customWidth="1"/>
    <col min="13060" max="13060" width="12.7109375" customWidth="1"/>
    <col min="13311" max="13311" width="34" customWidth="1"/>
    <col min="13312" max="13312" width="42.85546875" customWidth="1"/>
    <col min="13313" max="13314" width="14" customWidth="1"/>
    <col min="13315" max="13315" width="15.28515625" customWidth="1"/>
    <col min="13316" max="13316" width="12.7109375" customWidth="1"/>
    <col min="13567" max="13567" width="34" customWidth="1"/>
    <col min="13568" max="13568" width="42.85546875" customWidth="1"/>
    <col min="13569" max="13570" width="14" customWidth="1"/>
    <col min="13571" max="13571" width="15.28515625" customWidth="1"/>
    <col min="13572" max="13572" width="12.7109375" customWidth="1"/>
    <col min="13823" max="13823" width="34" customWidth="1"/>
    <col min="13824" max="13824" width="42.85546875" customWidth="1"/>
    <col min="13825" max="13826" width="14" customWidth="1"/>
    <col min="13827" max="13827" width="15.28515625" customWidth="1"/>
    <col min="13828" max="13828" width="12.7109375" customWidth="1"/>
    <col min="14079" max="14079" width="34" customWidth="1"/>
    <col min="14080" max="14080" width="42.85546875" customWidth="1"/>
    <col min="14081" max="14082" width="14" customWidth="1"/>
    <col min="14083" max="14083" width="15.28515625" customWidth="1"/>
    <col min="14084" max="14084" width="12.7109375" customWidth="1"/>
    <col min="14335" max="14335" width="34" customWidth="1"/>
    <col min="14336" max="14336" width="42.85546875" customWidth="1"/>
    <col min="14337" max="14338" width="14" customWidth="1"/>
    <col min="14339" max="14339" width="15.28515625" customWidth="1"/>
    <col min="14340" max="14340" width="12.7109375" customWidth="1"/>
    <col min="14591" max="14591" width="34" customWidth="1"/>
    <col min="14592" max="14592" width="42.85546875" customWidth="1"/>
    <col min="14593" max="14594" width="14" customWidth="1"/>
    <col min="14595" max="14595" width="15.28515625" customWidth="1"/>
    <col min="14596" max="14596" width="12.7109375" customWidth="1"/>
    <col min="14847" max="14847" width="34" customWidth="1"/>
    <col min="14848" max="14848" width="42.85546875" customWidth="1"/>
    <col min="14849" max="14850" width="14" customWidth="1"/>
    <col min="14851" max="14851" width="15.28515625" customWidth="1"/>
    <col min="14852" max="14852" width="12.7109375" customWidth="1"/>
    <col min="15103" max="15103" width="34" customWidth="1"/>
    <col min="15104" max="15104" width="42.85546875" customWidth="1"/>
    <col min="15105" max="15106" width="14" customWidth="1"/>
    <col min="15107" max="15107" width="15.28515625" customWidth="1"/>
    <col min="15108" max="15108" width="12.7109375" customWidth="1"/>
    <col min="15359" max="15359" width="34" customWidth="1"/>
    <col min="15360" max="15360" width="42.85546875" customWidth="1"/>
    <col min="15361" max="15362" width="14" customWidth="1"/>
    <col min="15363" max="15363" width="15.28515625" customWidth="1"/>
    <col min="15364" max="15364" width="12.7109375" customWidth="1"/>
    <col min="15615" max="15615" width="34" customWidth="1"/>
    <col min="15616" max="15616" width="42.85546875" customWidth="1"/>
    <col min="15617" max="15618" width="14" customWidth="1"/>
    <col min="15619" max="15619" width="15.28515625" customWidth="1"/>
    <col min="15620" max="15620" width="12.7109375" customWidth="1"/>
    <col min="15871" max="15871" width="34" customWidth="1"/>
    <col min="15872" max="15872" width="42.85546875" customWidth="1"/>
    <col min="15873" max="15874" width="14" customWidth="1"/>
    <col min="15875" max="15875" width="15.28515625" customWidth="1"/>
    <col min="15876" max="15876" width="12.7109375" customWidth="1"/>
    <col min="16127" max="16127" width="34" customWidth="1"/>
    <col min="16128" max="16128" width="42.85546875" customWidth="1"/>
    <col min="16129" max="16130" width="14" customWidth="1"/>
    <col min="16131" max="16131" width="15.28515625" customWidth="1"/>
    <col min="16132" max="16132" width="12.7109375" customWidth="1"/>
  </cols>
  <sheetData>
    <row r="1" spans="1:5" ht="15.75" x14ac:dyDescent="0.25">
      <c r="B1" s="1"/>
      <c r="C1" s="122" t="s">
        <v>116</v>
      </c>
      <c r="D1" s="122"/>
      <c r="E1" s="122"/>
    </row>
    <row r="2" spans="1:5" ht="15.75" x14ac:dyDescent="0.25">
      <c r="B2" s="1"/>
      <c r="C2" s="122" t="s">
        <v>113</v>
      </c>
      <c r="D2" s="122"/>
      <c r="E2" s="122"/>
    </row>
    <row r="3" spans="1:5" ht="15.75" x14ac:dyDescent="0.25">
      <c r="B3" s="1"/>
      <c r="C3" s="122" t="s">
        <v>114</v>
      </c>
      <c r="D3" s="122"/>
      <c r="E3" s="122"/>
    </row>
    <row r="4" spans="1:5" ht="15.75" x14ac:dyDescent="0.25">
      <c r="B4" s="1"/>
      <c r="C4" s="122" t="s">
        <v>115</v>
      </c>
      <c r="D4" s="122"/>
      <c r="E4" s="122"/>
    </row>
    <row r="5" spans="1:5" ht="15.75" x14ac:dyDescent="0.25">
      <c r="B5" s="1"/>
      <c r="C5" s="122" t="s">
        <v>133</v>
      </c>
      <c r="D5" s="122"/>
      <c r="E5" s="122"/>
    </row>
    <row r="6" spans="1:5" x14ac:dyDescent="0.25">
      <c r="B6" s="1"/>
      <c r="C6" s="1"/>
      <c r="D6" s="1"/>
      <c r="E6" s="1"/>
    </row>
    <row r="7" spans="1:5" ht="18.75" x14ac:dyDescent="0.3">
      <c r="A7" s="2" t="s">
        <v>0</v>
      </c>
      <c r="B7" s="2"/>
      <c r="C7" s="2"/>
      <c r="D7" s="2"/>
      <c r="E7" s="3"/>
    </row>
    <row r="8" spans="1:5" ht="18.75" x14ac:dyDescent="0.3">
      <c r="A8" s="4" t="s">
        <v>136</v>
      </c>
      <c r="B8" s="120"/>
      <c r="C8" s="120"/>
      <c r="D8" s="120"/>
      <c r="E8" s="121"/>
    </row>
    <row r="9" spans="1:5" ht="20.25" customHeight="1" x14ac:dyDescent="0.3">
      <c r="A9" s="6" t="s">
        <v>134</v>
      </c>
      <c r="B9" s="6"/>
      <c r="C9" s="7"/>
      <c r="D9" s="7"/>
      <c r="E9" s="7"/>
    </row>
    <row r="10" spans="1:5" ht="19.5" thickBot="1" x14ac:dyDescent="0.35">
      <c r="A10" s="6"/>
      <c r="B10" s="6"/>
      <c r="C10" s="7"/>
      <c r="D10" s="7"/>
      <c r="E10" s="7"/>
    </row>
    <row r="11" spans="1:5" x14ac:dyDescent="0.25">
      <c r="A11" s="8" t="s">
        <v>1</v>
      </c>
      <c r="B11" s="9"/>
      <c r="C11" s="10"/>
      <c r="D11" s="10"/>
      <c r="E11" s="11"/>
    </row>
    <row r="12" spans="1:5" x14ac:dyDescent="0.25">
      <c r="A12" s="12" t="s">
        <v>2</v>
      </c>
      <c r="B12" s="13">
        <f>B14+B15</f>
        <v>2807.4</v>
      </c>
      <c r="C12" s="14"/>
      <c r="D12" s="14"/>
      <c r="E12" s="15"/>
    </row>
    <row r="13" spans="1:5" x14ac:dyDescent="0.25">
      <c r="A13" s="16" t="s">
        <v>3</v>
      </c>
      <c r="B13" s="17" t="s">
        <v>4</v>
      </c>
      <c r="C13" s="18"/>
      <c r="D13" s="18"/>
      <c r="E13" s="19"/>
    </row>
    <row r="14" spans="1:5" x14ac:dyDescent="0.25">
      <c r="A14" s="20" t="s">
        <v>5</v>
      </c>
      <c r="B14" s="13">
        <v>2565.5</v>
      </c>
      <c r="C14" s="14"/>
      <c r="D14" s="14"/>
      <c r="E14" s="15"/>
    </row>
    <row r="15" spans="1:5" x14ac:dyDescent="0.25">
      <c r="A15" s="21" t="s">
        <v>6</v>
      </c>
      <c r="B15" s="22">
        <v>241.9</v>
      </c>
      <c r="C15" s="23"/>
      <c r="D15" s="23"/>
      <c r="E15" s="24"/>
    </row>
    <row r="16" spans="1:5" x14ac:dyDescent="0.25">
      <c r="A16" s="21" t="s">
        <v>7</v>
      </c>
      <c r="B16" s="25">
        <v>10</v>
      </c>
      <c r="C16" s="23"/>
      <c r="D16" s="23"/>
      <c r="E16" s="24"/>
    </row>
    <row r="17" spans="1:5" ht="15.75" thickBot="1" x14ac:dyDescent="0.3">
      <c r="A17" s="26" t="s">
        <v>8</v>
      </c>
      <c r="B17" s="22">
        <v>1</v>
      </c>
      <c r="C17" s="23"/>
      <c r="D17" s="23"/>
      <c r="E17" s="24"/>
    </row>
    <row r="18" spans="1:5" x14ac:dyDescent="0.25">
      <c r="A18" s="27"/>
      <c r="B18" s="27"/>
      <c r="C18" s="28" t="s">
        <v>9</v>
      </c>
      <c r="D18" s="29" t="s">
        <v>9</v>
      </c>
      <c r="E18" s="30" t="s">
        <v>10</v>
      </c>
    </row>
    <row r="19" spans="1:5" x14ac:dyDescent="0.25">
      <c r="A19" s="31" t="s">
        <v>11</v>
      </c>
      <c r="B19" s="31" t="s">
        <v>12</v>
      </c>
      <c r="C19" s="32" t="s">
        <v>13</v>
      </c>
      <c r="D19" s="33" t="s">
        <v>13</v>
      </c>
      <c r="E19" s="34" t="s">
        <v>14</v>
      </c>
    </row>
    <row r="20" spans="1:5" x14ac:dyDescent="0.25">
      <c r="A20" s="31" t="s">
        <v>15</v>
      </c>
      <c r="B20" s="31" t="s">
        <v>16</v>
      </c>
      <c r="C20" s="32" t="s">
        <v>17</v>
      </c>
      <c r="D20" s="33" t="s">
        <v>18</v>
      </c>
      <c r="E20" s="35" t="s">
        <v>19</v>
      </c>
    </row>
    <row r="21" spans="1:5" x14ac:dyDescent="0.25">
      <c r="A21" s="36"/>
      <c r="B21" s="36"/>
      <c r="C21" s="7" t="s">
        <v>20</v>
      </c>
      <c r="D21" s="37" t="s">
        <v>20</v>
      </c>
      <c r="E21" s="34" t="s">
        <v>21</v>
      </c>
    </row>
    <row r="22" spans="1:5" ht="15.75" thickBot="1" x14ac:dyDescent="0.3">
      <c r="A22" s="36"/>
      <c r="B22" s="36"/>
      <c r="C22" s="32" t="s">
        <v>22</v>
      </c>
      <c r="D22" s="33" t="s">
        <v>22</v>
      </c>
      <c r="E22" s="34" t="s">
        <v>22</v>
      </c>
    </row>
    <row r="23" spans="1:5" ht="59.25" customHeight="1" x14ac:dyDescent="0.25">
      <c r="A23" s="38" t="s">
        <v>23</v>
      </c>
      <c r="B23" s="39"/>
      <c r="C23" s="40">
        <f>E23*B12*12</f>
        <v>132733.872</v>
      </c>
      <c r="D23" s="41">
        <f>C23/12</f>
        <v>11061.156000000001</v>
      </c>
      <c r="E23" s="42">
        <v>3.94</v>
      </c>
    </row>
    <row r="24" spans="1:5" ht="160.5" customHeight="1" x14ac:dyDescent="0.25">
      <c r="A24" s="45" t="s">
        <v>24</v>
      </c>
      <c r="B24" s="46" t="s">
        <v>25</v>
      </c>
      <c r="C24" s="47"/>
      <c r="D24" s="48"/>
      <c r="E24" s="49"/>
    </row>
    <row r="25" spans="1:5" ht="155.25" hidden="1" customHeight="1" x14ac:dyDescent="0.25">
      <c r="A25" s="50"/>
      <c r="B25" s="51"/>
      <c r="C25" s="52"/>
      <c r="D25" s="53"/>
      <c r="E25" s="54"/>
    </row>
    <row r="26" spans="1:5" ht="42.75" x14ac:dyDescent="0.25">
      <c r="A26" s="55" t="s">
        <v>26</v>
      </c>
      <c r="B26" s="56"/>
      <c r="C26" s="57">
        <f>E26*B12*12</f>
        <v>107804.16</v>
      </c>
      <c r="D26" s="58">
        <f>C26/12</f>
        <v>8983.68</v>
      </c>
      <c r="E26" s="59">
        <v>3.2</v>
      </c>
    </row>
    <row r="27" spans="1:5" ht="149.25" customHeight="1" x14ac:dyDescent="0.25">
      <c r="A27" s="45" t="s">
        <v>24</v>
      </c>
      <c r="B27" s="46" t="s">
        <v>27</v>
      </c>
      <c r="C27" s="60"/>
      <c r="D27" s="61"/>
      <c r="E27" s="59"/>
    </row>
    <row r="28" spans="1:5" x14ac:dyDescent="0.25">
      <c r="A28" s="62" t="s">
        <v>28</v>
      </c>
      <c r="B28" s="63" t="s">
        <v>29</v>
      </c>
      <c r="C28" s="64">
        <f>E28*12*B12</f>
        <v>45142.992000000006</v>
      </c>
      <c r="D28" s="65">
        <f>C28/12</f>
        <v>3761.9160000000006</v>
      </c>
      <c r="E28" s="66">
        <v>1.34</v>
      </c>
    </row>
    <row r="29" spans="1:5" x14ac:dyDescent="0.25">
      <c r="A29" s="67" t="s">
        <v>30</v>
      </c>
      <c r="B29" s="31" t="s">
        <v>31</v>
      </c>
      <c r="C29" s="68"/>
      <c r="D29" s="69"/>
      <c r="E29" s="70" t="s">
        <v>20</v>
      </c>
    </row>
    <row r="30" spans="1:5" x14ac:dyDescent="0.25">
      <c r="A30" s="67" t="s">
        <v>32</v>
      </c>
      <c r="B30" s="31" t="s">
        <v>33</v>
      </c>
      <c r="C30" s="68"/>
      <c r="D30" s="69"/>
      <c r="E30" s="70"/>
    </row>
    <row r="31" spans="1:5" x14ac:dyDescent="0.25">
      <c r="A31" s="67"/>
      <c r="B31" s="31"/>
      <c r="C31" s="68"/>
      <c r="D31" s="69"/>
      <c r="E31" s="70"/>
    </row>
    <row r="32" spans="1:5" x14ac:dyDescent="0.25">
      <c r="A32" s="62" t="s">
        <v>34</v>
      </c>
      <c r="B32" s="63"/>
      <c r="C32" s="64">
        <f>E32*12*B12</f>
        <v>57270.96</v>
      </c>
      <c r="D32" s="65">
        <f>C32/12</f>
        <v>4772.58</v>
      </c>
      <c r="E32" s="66">
        <f>E33+E34</f>
        <v>1.7</v>
      </c>
    </row>
    <row r="33" spans="1:5" x14ac:dyDescent="0.25">
      <c r="A33" s="71" t="s">
        <v>35</v>
      </c>
      <c r="B33" s="31" t="s">
        <v>36</v>
      </c>
      <c r="C33" s="72"/>
      <c r="D33" s="73"/>
      <c r="E33" s="74">
        <v>1.46</v>
      </c>
    </row>
    <row r="34" spans="1:5" x14ac:dyDescent="0.25">
      <c r="A34" s="75" t="s">
        <v>37</v>
      </c>
      <c r="B34" s="76" t="s">
        <v>92</v>
      </c>
      <c r="C34" s="77"/>
      <c r="D34" s="78"/>
      <c r="E34" s="79">
        <v>0.24</v>
      </c>
    </row>
    <row r="35" spans="1:5" ht="28.5" x14ac:dyDescent="0.25">
      <c r="A35" s="80" t="s">
        <v>38</v>
      </c>
      <c r="B35" s="63"/>
      <c r="C35" s="81">
        <f>E35*12*B12</f>
        <v>187646.61600000001</v>
      </c>
      <c r="D35" s="82">
        <f>C35/12</f>
        <v>15637.218000000001</v>
      </c>
      <c r="E35" s="83">
        <v>5.57</v>
      </c>
    </row>
    <row r="36" spans="1:5" x14ac:dyDescent="0.25">
      <c r="A36" s="36" t="s">
        <v>93</v>
      </c>
      <c r="B36" s="85" t="s">
        <v>94</v>
      </c>
      <c r="C36" s="86"/>
      <c r="D36" s="87"/>
      <c r="E36" s="88"/>
    </row>
    <row r="37" spans="1:5" x14ac:dyDescent="0.25">
      <c r="A37" s="36" t="s">
        <v>95</v>
      </c>
      <c r="B37" s="89" t="s">
        <v>96</v>
      </c>
      <c r="C37" s="86"/>
      <c r="D37" s="87"/>
      <c r="E37" s="88"/>
    </row>
    <row r="38" spans="1:5" x14ac:dyDescent="0.25">
      <c r="A38" s="36" t="s">
        <v>97</v>
      </c>
      <c r="B38" s="89" t="s">
        <v>98</v>
      </c>
      <c r="C38" s="86"/>
      <c r="D38" s="87"/>
      <c r="E38" s="88"/>
    </row>
    <row r="39" spans="1:5" x14ac:dyDescent="0.25">
      <c r="A39" s="36" t="s">
        <v>99</v>
      </c>
      <c r="B39" s="89" t="s">
        <v>100</v>
      </c>
      <c r="C39" s="86"/>
      <c r="D39" s="87"/>
      <c r="E39" s="88"/>
    </row>
    <row r="40" spans="1:5" x14ac:dyDescent="0.25">
      <c r="A40" s="36" t="s">
        <v>101</v>
      </c>
      <c r="B40" s="89"/>
      <c r="C40" s="86"/>
      <c r="D40" s="87"/>
      <c r="E40" s="88"/>
    </row>
    <row r="41" spans="1:5" x14ac:dyDescent="0.25">
      <c r="A41" s="36" t="s">
        <v>102</v>
      </c>
      <c r="B41" s="89" t="s">
        <v>103</v>
      </c>
      <c r="C41" s="86"/>
      <c r="D41" s="87"/>
      <c r="E41" s="88"/>
    </row>
    <row r="42" spans="1:5" x14ac:dyDescent="0.25">
      <c r="A42" s="117" t="s">
        <v>39</v>
      </c>
      <c r="B42" s="89" t="s">
        <v>40</v>
      </c>
      <c r="C42" s="86"/>
      <c r="D42" s="87"/>
      <c r="E42" s="88"/>
    </row>
    <row r="43" spans="1:5" x14ac:dyDescent="0.25">
      <c r="A43" s="117" t="s">
        <v>41</v>
      </c>
      <c r="B43" s="89"/>
      <c r="C43" s="86"/>
      <c r="D43" s="87"/>
      <c r="E43" s="88"/>
    </row>
    <row r="44" spans="1:5" x14ac:dyDescent="0.25">
      <c r="A44" s="117" t="s">
        <v>42</v>
      </c>
      <c r="B44" s="89" t="s">
        <v>104</v>
      </c>
      <c r="C44" s="86"/>
      <c r="D44" s="87"/>
      <c r="E44" s="88"/>
    </row>
    <row r="45" spans="1:5" x14ac:dyDescent="0.25">
      <c r="A45" s="117" t="s">
        <v>43</v>
      </c>
      <c r="B45" s="89"/>
      <c r="C45" s="86"/>
      <c r="D45" s="87"/>
      <c r="E45" s="88"/>
    </row>
    <row r="46" spans="1:5" x14ac:dyDescent="0.25">
      <c r="A46" s="117" t="s">
        <v>44</v>
      </c>
      <c r="B46" s="89" t="s">
        <v>45</v>
      </c>
      <c r="C46" s="86"/>
      <c r="D46" s="87"/>
      <c r="E46" s="88"/>
    </row>
    <row r="47" spans="1:5" x14ac:dyDescent="0.25">
      <c r="A47" s="117" t="s">
        <v>46</v>
      </c>
      <c r="B47" s="89"/>
      <c r="C47" s="86"/>
      <c r="D47" s="87"/>
      <c r="E47" s="88"/>
    </row>
    <row r="48" spans="1:5" x14ac:dyDescent="0.25">
      <c r="A48" s="117" t="s">
        <v>47</v>
      </c>
      <c r="B48" s="89"/>
      <c r="C48" s="86"/>
      <c r="D48" s="87"/>
      <c r="E48" s="88"/>
    </row>
    <row r="49" spans="1:5" x14ac:dyDescent="0.25">
      <c r="A49" s="117" t="s">
        <v>48</v>
      </c>
      <c r="B49" s="89" t="s">
        <v>45</v>
      </c>
      <c r="C49" s="86"/>
      <c r="D49" s="87"/>
      <c r="E49" s="88"/>
    </row>
    <row r="50" spans="1:5" x14ac:dyDescent="0.25">
      <c r="A50" s="118"/>
      <c r="B50" s="90"/>
      <c r="C50" s="86"/>
      <c r="D50" s="87"/>
      <c r="E50" s="88"/>
    </row>
    <row r="51" spans="1:5" ht="44.25" customHeight="1" x14ac:dyDescent="0.25">
      <c r="A51" s="80" t="s">
        <v>49</v>
      </c>
      <c r="B51" s="63"/>
      <c r="C51" s="64">
        <f>E51*12*B12</f>
        <v>374956.34400000004</v>
      </c>
      <c r="D51" s="65">
        <f>C51/12</f>
        <v>31246.362000000005</v>
      </c>
      <c r="E51" s="91">
        <v>11.13</v>
      </c>
    </row>
    <row r="52" spans="1:5" x14ac:dyDescent="0.25">
      <c r="A52" s="92" t="s">
        <v>50</v>
      </c>
      <c r="B52" s="63"/>
      <c r="C52" s="93"/>
      <c r="D52" s="94"/>
      <c r="E52" s="95"/>
    </row>
    <row r="53" spans="1:5" x14ac:dyDescent="0.25">
      <c r="A53" s="75" t="s">
        <v>51</v>
      </c>
      <c r="B53" s="76"/>
      <c r="C53" s="96"/>
      <c r="D53" s="97"/>
      <c r="E53" s="98"/>
    </row>
    <row r="54" spans="1:5" x14ac:dyDescent="0.25">
      <c r="A54" s="119" t="s">
        <v>52</v>
      </c>
      <c r="B54" s="31"/>
      <c r="C54" s="32"/>
      <c r="D54" s="33"/>
      <c r="E54" s="34"/>
    </row>
    <row r="55" spans="1:5" x14ac:dyDescent="0.25">
      <c r="A55" s="119" t="s">
        <v>53</v>
      </c>
      <c r="B55" s="31" t="s">
        <v>105</v>
      </c>
      <c r="C55" s="32"/>
      <c r="D55" s="33"/>
      <c r="E55" s="34"/>
    </row>
    <row r="56" spans="1:5" x14ac:dyDescent="0.25">
      <c r="A56" s="116" t="s">
        <v>106</v>
      </c>
      <c r="B56" s="31" t="s">
        <v>91</v>
      </c>
      <c r="C56" s="32"/>
      <c r="D56" s="33"/>
      <c r="E56" s="34"/>
    </row>
    <row r="57" spans="1:5" x14ac:dyDescent="0.25">
      <c r="A57" s="116" t="s">
        <v>54</v>
      </c>
      <c r="B57" s="31" t="s">
        <v>107</v>
      </c>
      <c r="C57" s="32"/>
      <c r="D57" s="33"/>
      <c r="E57" s="34"/>
    </row>
    <row r="58" spans="1:5" x14ac:dyDescent="0.25">
      <c r="A58" s="116" t="s">
        <v>55</v>
      </c>
      <c r="B58" s="31" t="s">
        <v>108</v>
      </c>
      <c r="C58" s="32"/>
      <c r="D58" s="33"/>
      <c r="E58" s="34"/>
    </row>
    <row r="59" spans="1:5" x14ac:dyDescent="0.25">
      <c r="A59" s="116" t="s">
        <v>56</v>
      </c>
      <c r="B59" s="31" t="s">
        <v>105</v>
      </c>
      <c r="C59" s="32"/>
      <c r="D59" s="33"/>
      <c r="E59" s="34"/>
    </row>
    <row r="60" spans="1:5" x14ac:dyDescent="0.25">
      <c r="A60" s="116" t="s">
        <v>57</v>
      </c>
      <c r="B60" s="31" t="s">
        <v>105</v>
      </c>
      <c r="C60" s="32"/>
      <c r="D60" s="33"/>
      <c r="E60" s="34"/>
    </row>
    <row r="61" spans="1:5" x14ac:dyDescent="0.25">
      <c r="A61" s="99"/>
      <c r="B61" s="76"/>
      <c r="C61" s="96"/>
      <c r="D61" s="97"/>
      <c r="E61" s="98"/>
    </row>
    <row r="62" spans="1:5" x14ac:dyDescent="0.25">
      <c r="A62" s="100" t="s">
        <v>58</v>
      </c>
      <c r="B62" s="63"/>
      <c r="C62" s="93"/>
      <c r="D62" s="94"/>
      <c r="E62" s="95"/>
    </row>
    <row r="63" spans="1:5" x14ac:dyDescent="0.25">
      <c r="A63" s="99" t="s">
        <v>59</v>
      </c>
      <c r="B63" s="76"/>
      <c r="C63" s="96"/>
      <c r="D63" s="97"/>
      <c r="E63" s="98"/>
    </row>
    <row r="64" spans="1:5" x14ac:dyDescent="0.25">
      <c r="A64" s="36" t="s">
        <v>60</v>
      </c>
      <c r="B64" s="31"/>
      <c r="C64" s="32"/>
      <c r="D64" s="33"/>
      <c r="E64" s="34"/>
    </row>
    <row r="65" spans="1:5" x14ac:dyDescent="0.25">
      <c r="A65" s="36" t="s">
        <v>53</v>
      </c>
      <c r="B65" s="31" t="s">
        <v>105</v>
      </c>
      <c r="C65" s="32"/>
      <c r="D65" s="33"/>
      <c r="E65" s="34"/>
    </row>
    <row r="66" spans="1:5" x14ac:dyDescent="0.25">
      <c r="A66" s="116" t="s">
        <v>61</v>
      </c>
      <c r="B66" s="31" t="s">
        <v>105</v>
      </c>
      <c r="C66" s="32"/>
      <c r="D66" s="33"/>
      <c r="E66" s="34"/>
    </row>
    <row r="67" spans="1:5" x14ac:dyDescent="0.25">
      <c r="A67" s="116" t="s">
        <v>62</v>
      </c>
      <c r="B67" s="31" t="s">
        <v>63</v>
      </c>
      <c r="C67" s="32"/>
      <c r="D67" s="33"/>
      <c r="E67" s="34"/>
    </row>
    <row r="68" spans="1:5" x14ac:dyDescent="0.25">
      <c r="A68" s="116" t="s">
        <v>64</v>
      </c>
      <c r="B68" s="31" t="s">
        <v>63</v>
      </c>
      <c r="C68" s="32"/>
      <c r="D68" s="33"/>
      <c r="E68" s="34"/>
    </row>
    <row r="69" spans="1:5" x14ac:dyDescent="0.25">
      <c r="A69" s="116" t="s">
        <v>65</v>
      </c>
      <c r="B69" s="31" t="s">
        <v>66</v>
      </c>
      <c r="C69" s="32"/>
      <c r="D69" s="33"/>
      <c r="E69" s="34"/>
    </row>
    <row r="70" spans="1:5" x14ac:dyDescent="0.25">
      <c r="A70" s="116"/>
      <c r="B70" s="90" t="s">
        <v>67</v>
      </c>
      <c r="C70" s="32"/>
      <c r="D70" s="33"/>
      <c r="E70" s="34"/>
    </row>
    <row r="71" spans="1:5" x14ac:dyDescent="0.25">
      <c r="A71" s="116" t="s">
        <v>55</v>
      </c>
      <c r="B71" s="31" t="s">
        <v>108</v>
      </c>
      <c r="C71" s="32"/>
      <c r="D71" s="33"/>
      <c r="E71" s="34"/>
    </row>
    <row r="72" spans="1:5" x14ac:dyDescent="0.25">
      <c r="A72" s="116" t="s">
        <v>56</v>
      </c>
      <c r="B72" s="31" t="s">
        <v>105</v>
      </c>
      <c r="C72" s="32"/>
      <c r="D72" s="33"/>
      <c r="E72" s="34"/>
    </row>
    <row r="73" spans="1:5" x14ac:dyDescent="0.25">
      <c r="A73" s="116" t="s">
        <v>68</v>
      </c>
      <c r="B73" s="31" t="s">
        <v>105</v>
      </c>
      <c r="C73" s="32"/>
      <c r="D73" s="33"/>
      <c r="E73" s="34"/>
    </row>
    <row r="74" spans="1:5" x14ac:dyDescent="0.25">
      <c r="A74" s="84"/>
      <c r="B74" s="31"/>
      <c r="C74" s="32"/>
      <c r="D74" s="33"/>
      <c r="E74" s="34"/>
    </row>
    <row r="75" spans="1:5" x14ac:dyDescent="0.25">
      <c r="A75" s="62" t="s">
        <v>69</v>
      </c>
      <c r="B75" s="63" t="s">
        <v>70</v>
      </c>
      <c r="C75" s="64">
        <f>E75*12*B12</f>
        <v>1347.5519999999999</v>
      </c>
      <c r="D75" s="65">
        <f>C75/12</f>
        <v>112.29599999999999</v>
      </c>
      <c r="E75" s="66">
        <v>0.04</v>
      </c>
    </row>
    <row r="76" spans="1:5" x14ac:dyDescent="0.25">
      <c r="A76" s="101" t="s">
        <v>71</v>
      </c>
      <c r="B76" s="76" t="s">
        <v>72</v>
      </c>
      <c r="C76" s="68"/>
      <c r="D76" s="69"/>
      <c r="E76" s="70"/>
    </row>
    <row r="77" spans="1:5" x14ac:dyDescent="0.25">
      <c r="A77" s="62" t="s">
        <v>135</v>
      </c>
      <c r="B77" s="63" t="s">
        <v>36</v>
      </c>
      <c r="C77" s="64">
        <f>E77*12*B12</f>
        <v>3368.8800000000006</v>
      </c>
      <c r="D77" s="65">
        <f>C77/12</f>
        <v>280.74000000000007</v>
      </c>
      <c r="E77" s="91">
        <v>0.1</v>
      </c>
    </row>
    <row r="78" spans="1:5" x14ac:dyDescent="0.25">
      <c r="A78" s="67" t="s">
        <v>73</v>
      </c>
      <c r="B78" s="76"/>
      <c r="C78" s="77"/>
      <c r="D78" s="78"/>
      <c r="E78" s="102"/>
    </row>
    <row r="79" spans="1:5" x14ac:dyDescent="0.25">
      <c r="A79" s="62" t="s">
        <v>87</v>
      </c>
      <c r="B79" s="63" t="s">
        <v>74</v>
      </c>
      <c r="C79" s="64">
        <f>E79*12*B12</f>
        <v>41437.224000000002</v>
      </c>
      <c r="D79" s="65">
        <f>C79/12</f>
        <v>3453.1020000000003</v>
      </c>
      <c r="E79" s="91">
        <v>1.23</v>
      </c>
    </row>
    <row r="80" spans="1:5" x14ac:dyDescent="0.25">
      <c r="A80" s="101"/>
      <c r="B80" s="76"/>
      <c r="C80" s="77"/>
      <c r="D80" s="78"/>
      <c r="E80" s="102"/>
    </row>
    <row r="81" spans="1:5" x14ac:dyDescent="0.25">
      <c r="A81" s="103" t="s">
        <v>88</v>
      </c>
      <c r="B81" s="63" t="s">
        <v>36</v>
      </c>
      <c r="C81" s="64">
        <f>E81*12*B12</f>
        <v>14486.184000000001</v>
      </c>
      <c r="D81" s="65">
        <f>C81/12</f>
        <v>1207.182</v>
      </c>
      <c r="E81" s="91">
        <v>0.43</v>
      </c>
    </row>
    <row r="82" spans="1:5" x14ac:dyDescent="0.25">
      <c r="A82" s="104" t="s">
        <v>75</v>
      </c>
      <c r="B82" s="76"/>
      <c r="C82" s="68"/>
      <c r="D82" s="69"/>
      <c r="E82" s="70"/>
    </row>
    <row r="83" spans="1:5" x14ac:dyDescent="0.25">
      <c r="A83" s="62" t="s">
        <v>89</v>
      </c>
      <c r="B83" s="63" t="s">
        <v>36</v>
      </c>
      <c r="C83" s="64">
        <f>E83*12*B12</f>
        <v>23245.271999999997</v>
      </c>
      <c r="D83" s="65">
        <f>C83/12</f>
        <v>1937.1059999999998</v>
      </c>
      <c r="E83" s="91">
        <v>0.69</v>
      </c>
    </row>
    <row r="84" spans="1:5" x14ac:dyDescent="0.25">
      <c r="A84" s="101" t="s">
        <v>86</v>
      </c>
      <c r="B84" s="76"/>
      <c r="C84" s="77"/>
      <c r="D84" s="78"/>
      <c r="E84" s="102"/>
    </row>
    <row r="85" spans="1:5" x14ac:dyDescent="0.25">
      <c r="A85" s="67" t="s">
        <v>90</v>
      </c>
      <c r="B85" s="63" t="s">
        <v>36</v>
      </c>
      <c r="C85" s="64">
        <f>E85*12*B12</f>
        <v>46827.432000000001</v>
      </c>
      <c r="D85" s="65">
        <f>C85/12</f>
        <v>3902.2860000000001</v>
      </c>
      <c r="E85" s="91">
        <v>1.39</v>
      </c>
    </row>
    <row r="86" spans="1:5" x14ac:dyDescent="0.25">
      <c r="A86" s="67" t="s">
        <v>76</v>
      </c>
      <c r="B86" s="31"/>
      <c r="C86" s="68"/>
      <c r="D86" s="69"/>
      <c r="E86" s="70"/>
    </row>
    <row r="87" spans="1:5" x14ac:dyDescent="0.25">
      <c r="A87" s="103" t="s">
        <v>109</v>
      </c>
      <c r="B87" s="63" t="s">
        <v>36</v>
      </c>
      <c r="C87" s="64">
        <f>E87*12*B12</f>
        <v>47838.095999999998</v>
      </c>
      <c r="D87" s="65">
        <f>B12*E87</f>
        <v>3986.5079999999998</v>
      </c>
      <c r="E87" s="66">
        <v>1.42</v>
      </c>
    </row>
    <row r="88" spans="1:5" x14ac:dyDescent="0.25">
      <c r="A88" s="67" t="s">
        <v>77</v>
      </c>
      <c r="B88" s="31"/>
      <c r="C88" s="68"/>
      <c r="D88" s="69"/>
      <c r="E88" s="70"/>
    </row>
    <row r="89" spans="1:5" x14ac:dyDescent="0.25">
      <c r="A89" s="105" t="s">
        <v>78</v>
      </c>
      <c r="B89" s="63"/>
      <c r="C89" s="106">
        <f>C23+C26+C28+C32+C35+C51+C77+C75+C79+C83+C87+C85+C81</f>
        <v>1084105.584</v>
      </c>
      <c r="D89" s="107">
        <f>D23+D26+D28+D32+D35+D51+D77+D75+D79+D83+D87+D85+D81</f>
        <v>90342.132000000012</v>
      </c>
      <c r="E89" s="66">
        <f>E23+E26+E28+E32+E35+E51+E77+E75+E79+E83+E87+E85+E81</f>
        <v>32.180000000000007</v>
      </c>
    </row>
    <row r="90" spans="1:5" x14ac:dyDescent="0.25">
      <c r="A90" s="108" t="s">
        <v>79</v>
      </c>
      <c r="B90" s="76"/>
      <c r="C90" s="77"/>
      <c r="D90" s="78"/>
      <c r="E90" s="102"/>
    </row>
    <row r="91" spans="1:5" x14ac:dyDescent="0.25">
      <c r="A91" s="62" t="s">
        <v>110</v>
      </c>
      <c r="B91" s="63"/>
      <c r="C91" s="106">
        <f>E91*12*B12</f>
        <v>140819.18400000001</v>
      </c>
      <c r="D91" s="73">
        <f>C91/12</f>
        <v>11734.932000000001</v>
      </c>
      <c r="E91" s="66">
        <v>4.18</v>
      </c>
    </row>
    <row r="92" spans="1:5" x14ac:dyDescent="0.25">
      <c r="A92" s="67" t="s">
        <v>80</v>
      </c>
      <c r="B92" s="31"/>
      <c r="C92" s="68"/>
      <c r="D92" s="69"/>
      <c r="E92" s="34"/>
    </row>
    <row r="93" spans="1:5" x14ac:dyDescent="0.25">
      <c r="A93" s="62" t="s">
        <v>81</v>
      </c>
      <c r="B93" s="109"/>
      <c r="C93" s="106">
        <f>C89+C91</f>
        <v>1224924.7680000002</v>
      </c>
      <c r="D93" s="107">
        <f>D89+D91</f>
        <v>102077.06400000001</v>
      </c>
      <c r="E93" s="66">
        <f>E89+E91</f>
        <v>36.360000000000007</v>
      </c>
    </row>
    <row r="94" spans="1:5" ht="15.75" thickBot="1" x14ac:dyDescent="0.3">
      <c r="A94" s="110" t="s">
        <v>82</v>
      </c>
      <c r="B94" s="111"/>
      <c r="C94" s="112"/>
      <c r="D94" s="113"/>
      <c r="E94" s="114"/>
    </row>
    <row r="95" spans="1:5" ht="18" customHeight="1" x14ac:dyDescent="0.25">
      <c r="A95" s="115"/>
      <c r="B95" s="7"/>
      <c r="C95" s="115"/>
      <c r="D95" s="115"/>
      <c r="E95" s="32"/>
    </row>
    <row r="96" spans="1:5" ht="15" customHeight="1" x14ac:dyDescent="0.3">
      <c r="A96" s="2" t="s">
        <v>117</v>
      </c>
      <c r="B96" s="2"/>
      <c r="C96" s="2"/>
      <c r="D96" s="2"/>
      <c r="E96" s="3"/>
    </row>
    <row r="97" spans="1:5" ht="17.25" customHeight="1" x14ac:dyDescent="0.3">
      <c r="A97" s="4" t="s">
        <v>137</v>
      </c>
      <c r="B97" s="4"/>
      <c r="C97" s="4"/>
      <c r="D97" s="4"/>
      <c r="E97" s="5"/>
    </row>
    <row r="98" spans="1:5" ht="17.25" customHeight="1" x14ac:dyDescent="0.3">
      <c r="A98" s="6" t="s">
        <v>134</v>
      </c>
      <c r="B98" s="6"/>
      <c r="C98" s="7"/>
      <c r="D98" s="7"/>
      <c r="E98" s="7"/>
    </row>
    <row r="99" spans="1:5" ht="10.5" customHeight="1" thickBot="1" x14ac:dyDescent="0.35">
      <c r="A99" s="6"/>
      <c r="B99" s="7"/>
      <c r="C99" s="115"/>
      <c r="D99" s="115"/>
      <c r="E99" s="32"/>
    </row>
    <row r="100" spans="1:5" ht="17.25" customHeight="1" x14ac:dyDescent="0.25">
      <c r="A100" s="8" t="s">
        <v>1</v>
      </c>
      <c r="B100" s="9"/>
      <c r="C100" s="10"/>
      <c r="D100" s="10"/>
      <c r="E100" s="11"/>
    </row>
    <row r="101" spans="1:5" ht="17.25" customHeight="1" x14ac:dyDescent="0.25">
      <c r="A101" s="12" t="s">
        <v>2</v>
      </c>
      <c r="B101" s="13">
        <f>B103+B104</f>
        <v>2807.4</v>
      </c>
      <c r="C101" s="14"/>
      <c r="D101" s="14"/>
      <c r="E101" s="15"/>
    </row>
    <row r="102" spans="1:5" ht="17.25" customHeight="1" x14ac:dyDescent="0.25">
      <c r="A102" s="16" t="s">
        <v>3</v>
      </c>
      <c r="B102" s="17" t="s">
        <v>4</v>
      </c>
      <c r="C102" s="18"/>
      <c r="D102" s="18"/>
      <c r="E102" s="19"/>
    </row>
    <row r="103" spans="1:5" ht="17.25" customHeight="1" x14ac:dyDescent="0.25">
      <c r="A103" s="20" t="s">
        <v>5</v>
      </c>
      <c r="B103" s="13">
        <v>2565.5</v>
      </c>
      <c r="C103" s="14"/>
      <c r="D103" s="14"/>
      <c r="E103" s="15"/>
    </row>
    <row r="104" spans="1:5" ht="17.25" customHeight="1" thickBot="1" x14ac:dyDescent="0.3">
      <c r="A104" s="21" t="s">
        <v>6</v>
      </c>
      <c r="B104" s="22">
        <v>241.9</v>
      </c>
      <c r="C104" s="23"/>
      <c r="D104" s="23"/>
      <c r="E104" s="24"/>
    </row>
    <row r="105" spans="1:5" ht="17.25" customHeight="1" x14ac:dyDescent="0.25">
      <c r="A105" s="27"/>
      <c r="B105" s="27"/>
      <c r="C105" s="28" t="s">
        <v>9</v>
      </c>
      <c r="D105" s="29" t="s">
        <v>9</v>
      </c>
      <c r="E105" s="30" t="s">
        <v>10</v>
      </c>
    </row>
    <row r="106" spans="1:5" ht="17.25" customHeight="1" x14ac:dyDescent="0.25">
      <c r="A106" s="31" t="s">
        <v>11</v>
      </c>
      <c r="B106" s="31" t="s">
        <v>12</v>
      </c>
      <c r="C106" s="32" t="s">
        <v>13</v>
      </c>
      <c r="D106" s="33" t="s">
        <v>13</v>
      </c>
      <c r="E106" s="34" t="s">
        <v>14</v>
      </c>
    </row>
    <row r="107" spans="1:5" ht="17.25" customHeight="1" x14ac:dyDescent="0.25">
      <c r="A107" s="31" t="s">
        <v>15</v>
      </c>
      <c r="B107" s="31" t="s">
        <v>16</v>
      </c>
      <c r="C107" s="32" t="s">
        <v>17</v>
      </c>
      <c r="D107" s="33" t="s">
        <v>18</v>
      </c>
      <c r="E107" s="35" t="s">
        <v>19</v>
      </c>
    </row>
    <row r="108" spans="1:5" ht="17.25" customHeight="1" x14ac:dyDescent="0.25">
      <c r="A108" s="36"/>
      <c r="B108" s="36"/>
      <c r="C108" s="7" t="s">
        <v>20</v>
      </c>
      <c r="D108" s="37" t="s">
        <v>20</v>
      </c>
      <c r="E108" s="34" t="s">
        <v>21</v>
      </c>
    </row>
    <row r="109" spans="1:5" ht="17.25" customHeight="1" thickBot="1" x14ac:dyDescent="0.3">
      <c r="A109" s="36"/>
      <c r="B109" s="36"/>
      <c r="C109" s="32" t="s">
        <v>22</v>
      </c>
      <c r="D109" s="33" t="s">
        <v>22</v>
      </c>
      <c r="E109" s="34" t="s">
        <v>22</v>
      </c>
    </row>
    <row r="110" spans="1:5" ht="17.25" customHeight="1" x14ac:dyDescent="0.25">
      <c r="A110" s="123" t="s">
        <v>118</v>
      </c>
      <c r="B110" s="124"/>
      <c r="C110" s="125">
        <f>C114+C117+C120+C125+C123</f>
        <v>672091.55999999994</v>
      </c>
      <c r="D110" s="126">
        <f>D114+D117+D120+D125+D123</f>
        <v>56007.63</v>
      </c>
      <c r="E110" s="127">
        <f>E114+E117+E120+E125+E123</f>
        <v>19.95</v>
      </c>
    </row>
    <row r="111" spans="1:5" ht="17.25" customHeight="1" thickBot="1" x14ac:dyDescent="0.3">
      <c r="A111" s="128" t="s">
        <v>119</v>
      </c>
      <c r="B111" s="129"/>
      <c r="C111" s="130"/>
      <c r="D111" s="131"/>
      <c r="E111" s="132"/>
    </row>
    <row r="112" spans="1:5" ht="17.25" customHeight="1" thickBot="1" x14ac:dyDescent="0.3">
      <c r="A112" s="133" t="s">
        <v>3</v>
      </c>
      <c r="B112" s="31"/>
      <c r="C112" s="72"/>
      <c r="D112" s="73"/>
      <c r="E112" s="70"/>
    </row>
    <row r="113" spans="1:7" ht="17.25" customHeight="1" x14ac:dyDescent="0.25">
      <c r="A113" s="134" t="s">
        <v>120</v>
      </c>
      <c r="B113" s="124"/>
      <c r="C113" s="135"/>
      <c r="D113" s="136"/>
      <c r="E113" s="137"/>
    </row>
    <row r="114" spans="1:7" ht="17.25" customHeight="1" x14ac:dyDescent="0.25">
      <c r="A114" s="116" t="s">
        <v>121</v>
      </c>
      <c r="B114" s="31" t="s">
        <v>122</v>
      </c>
      <c r="C114" s="138">
        <f>D114*12</f>
        <v>149241.38399999999</v>
      </c>
      <c r="D114" s="139">
        <f>E114*B101</f>
        <v>12436.781999999999</v>
      </c>
      <c r="E114" s="140">
        <v>4.43</v>
      </c>
    </row>
    <row r="115" spans="1:7" ht="17.25" customHeight="1" thickBot="1" x14ac:dyDescent="0.3">
      <c r="A115" s="141"/>
      <c r="B115" s="129"/>
      <c r="C115" s="142"/>
      <c r="D115" s="143"/>
      <c r="E115" s="144"/>
    </row>
    <row r="116" spans="1:7" ht="17.25" customHeight="1" x14ac:dyDescent="0.25">
      <c r="A116" s="116" t="s">
        <v>123</v>
      </c>
      <c r="B116" s="31" t="s">
        <v>124</v>
      </c>
      <c r="C116" s="138"/>
      <c r="D116" s="139"/>
      <c r="E116" s="145"/>
    </row>
    <row r="117" spans="1:7" ht="17.25" customHeight="1" x14ac:dyDescent="0.25">
      <c r="A117" s="116"/>
      <c r="B117" s="31" t="s">
        <v>125</v>
      </c>
      <c r="C117" s="138">
        <f>D117*12</f>
        <v>426163.32</v>
      </c>
      <c r="D117" s="139">
        <f>E117*B101</f>
        <v>35513.61</v>
      </c>
      <c r="E117" s="140">
        <v>12.65</v>
      </c>
    </row>
    <row r="118" spans="1:7" ht="17.25" customHeight="1" thickBot="1" x14ac:dyDescent="0.3">
      <c r="A118" s="146"/>
      <c r="B118" s="129"/>
      <c r="C118" s="147"/>
      <c r="D118" s="148"/>
      <c r="E118" s="144"/>
    </row>
    <row r="119" spans="1:7" ht="17.25" customHeight="1" x14ac:dyDescent="0.25">
      <c r="A119" s="134" t="s">
        <v>126</v>
      </c>
      <c r="B119" s="31" t="s">
        <v>124</v>
      </c>
      <c r="C119" s="149"/>
      <c r="D119" s="150"/>
      <c r="E119" s="151"/>
    </row>
    <row r="120" spans="1:7" ht="17.25" customHeight="1" x14ac:dyDescent="0.25">
      <c r="A120" s="116"/>
      <c r="B120" s="31" t="s">
        <v>125</v>
      </c>
      <c r="C120" s="138">
        <f>D120*12</f>
        <v>18528.840000000004</v>
      </c>
      <c r="D120" s="139">
        <f>E120*B101</f>
        <v>1544.0700000000002</v>
      </c>
      <c r="E120" s="152">
        <v>0.55000000000000004</v>
      </c>
    </row>
    <row r="121" spans="1:7" ht="17.25" customHeight="1" thickBot="1" x14ac:dyDescent="0.3">
      <c r="A121" s="146" t="s">
        <v>127</v>
      </c>
      <c r="B121" s="129"/>
      <c r="C121" s="147"/>
      <c r="D121" s="148"/>
      <c r="E121" s="153">
        <v>0.05</v>
      </c>
    </row>
    <row r="122" spans="1:7" ht="17.25" customHeight="1" x14ac:dyDescent="0.25">
      <c r="A122" s="134" t="s">
        <v>128</v>
      </c>
      <c r="B122" s="31" t="s">
        <v>124</v>
      </c>
      <c r="C122" s="149"/>
      <c r="D122" s="150"/>
      <c r="E122" s="151"/>
    </row>
    <row r="123" spans="1:7" ht="17.25" customHeight="1" x14ac:dyDescent="0.25">
      <c r="A123" s="116"/>
      <c r="B123" s="31" t="s">
        <v>125</v>
      </c>
      <c r="C123" s="138">
        <f>D123*12</f>
        <v>27624.815999999999</v>
      </c>
      <c r="D123" s="139">
        <f>E123*B101</f>
        <v>2302.0679999999998</v>
      </c>
      <c r="E123" s="152">
        <v>0.82</v>
      </c>
    </row>
    <row r="124" spans="1:7" ht="17.25" customHeight="1" thickBot="1" x14ac:dyDescent="0.3">
      <c r="A124" s="146" t="s">
        <v>127</v>
      </c>
      <c r="B124" s="129"/>
      <c r="C124" s="147"/>
      <c r="D124" s="148"/>
      <c r="E124" s="153">
        <v>0.25</v>
      </c>
    </row>
    <row r="125" spans="1:7" ht="17.25" customHeight="1" x14ac:dyDescent="0.25">
      <c r="A125" s="134" t="s">
        <v>129</v>
      </c>
      <c r="B125" s="124" t="s">
        <v>130</v>
      </c>
      <c r="C125" s="154">
        <f>D125*12</f>
        <v>50533.200000000004</v>
      </c>
      <c r="D125" s="155">
        <f>E125*B101</f>
        <v>4211.1000000000004</v>
      </c>
      <c r="E125" s="156">
        <v>1.5</v>
      </c>
    </row>
    <row r="126" spans="1:7" ht="17.25" customHeight="1" thickBot="1" x14ac:dyDescent="0.3">
      <c r="A126" s="157"/>
      <c r="B126" s="129"/>
      <c r="C126" s="158"/>
      <c r="D126" s="159"/>
      <c r="E126" s="132"/>
    </row>
    <row r="127" spans="1:7" x14ac:dyDescent="0.25">
      <c r="G127" s="44">
        <f>E93+E110</f>
        <v>56.31</v>
      </c>
    </row>
    <row r="129" spans="1:5" x14ac:dyDescent="0.25">
      <c r="A129" s="115" t="s">
        <v>131</v>
      </c>
      <c r="C129" s="115" t="s">
        <v>111</v>
      </c>
      <c r="D129" s="115"/>
      <c r="E129" s="43"/>
    </row>
    <row r="130" spans="1:5" x14ac:dyDescent="0.25">
      <c r="C130" s="7" t="s">
        <v>84</v>
      </c>
      <c r="D130" s="7"/>
      <c r="E130" s="43"/>
    </row>
    <row r="131" spans="1:5" x14ac:dyDescent="0.25">
      <c r="C131" s="7"/>
      <c r="D131" s="7"/>
      <c r="E131" s="43"/>
    </row>
    <row r="132" spans="1:5" x14ac:dyDescent="0.25">
      <c r="C132" s="7" t="s">
        <v>83</v>
      </c>
      <c r="D132" s="7"/>
      <c r="E132" s="32"/>
    </row>
    <row r="133" spans="1:5" x14ac:dyDescent="0.25">
      <c r="C133" s="7"/>
      <c r="D133" s="7"/>
      <c r="E133" s="32"/>
    </row>
    <row r="134" spans="1:5" x14ac:dyDescent="0.25">
      <c r="A134" t="s">
        <v>132</v>
      </c>
      <c r="C134" s="7" t="s">
        <v>112</v>
      </c>
    </row>
    <row r="135" spans="1:5" x14ac:dyDescent="0.25">
      <c r="C135" s="7" t="s">
        <v>85</v>
      </c>
    </row>
  </sheetData>
  <pageMargins left="0" right="0" top="0" bottom="0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№11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Максимова Татьяна Леонидовна</dc:creator>
  <cp:lastModifiedBy>Ольга Базаркина</cp:lastModifiedBy>
  <cp:lastPrinted>2020-06-01T04:49:48Z</cp:lastPrinted>
  <dcterms:created xsi:type="dcterms:W3CDTF">2016-08-25T08:10:22Z</dcterms:created>
  <dcterms:modified xsi:type="dcterms:W3CDTF">2023-07-10T09:18:34Z</dcterms:modified>
</cp:coreProperties>
</file>