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6629824D-792F-4CA4-8F06-3102669783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2 3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2" i="10" l="1"/>
  <c r="E32" i="10" l="1"/>
  <c r="E38" i="10" l="1"/>
  <c r="E98" i="10" s="1"/>
  <c r="B113" i="10" l="1"/>
  <c r="B110" i="10" s="1"/>
  <c r="D129" i="10" l="1"/>
  <c r="B17" i="10" l="1"/>
  <c r="B14" i="10" s="1"/>
  <c r="C100" i="10" s="1"/>
  <c r="D100" i="10" s="1"/>
  <c r="D134" i="10"/>
  <c r="C134" i="10" s="1"/>
  <c r="E102" i="10"/>
  <c r="C29" i="10" l="1"/>
  <c r="C34" i="10"/>
  <c r="D34" i="10" s="1"/>
  <c r="C32" i="10"/>
  <c r="D32" i="10" s="1"/>
  <c r="C38" i="10"/>
  <c r="D38" i="10" s="1"/>
  <c r="C57" i="10"/>
  <c r="D57" i="10" s="1"/>
  <c r="C83" i="10"/>
  <c r="D83" i="10" s="1"/>
  <c r="C85" i="10"/>
  <c r="D85" i="10" s="1"/>
  <c r="C89" i="10"/>
  <c r="D89" i="10" s="1"/>
  <c r="D94" i="10"/>
  <c r="C94" i="10" s="1"/>
  <c r="C96" i="10"/>
  <c r="D126" i="10"/>
  <c r="C129" i="10"/>
  <c r="D132" i="10"/>
  <c r="C132" i="10" s="1"/>
  <c r="C41" i="10"/>
  <c r="D41" i="10" s="1"/>
  <c r="C81" i="10"/>
  <c r="D81" i="10" s="1"/>
  <c r="C87" i="10"/>
  <c r="D87" i="10" s="1"/>
  <c r="C91" i="10"/>
  <c r="D91" i="10" s="1"/>
  <c r="D96" i="10"/>
  <c r="D29" i="10" l="1"/>
  <c r="D98" i="10" s="1"/>
  <c r="D102" i="10" s="1"/>
  <c r="C98" i="10"/>
  <c r="D122" i="10"/>
  <c r="C126" i="10"/>
  <c r="C122" i="10" s="1"/>
  <c r="C102" i="10"/>
</calcChain>
</file>

<file path=xl/sharedStrings.xml><?xml version="1.0" encoding="utf-8"?>
<sst xmlns="http://schemas.openxmlformats.org/spreadsheetml/2006/main" count="201" uniqueCount="144">
  <si>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</si>
  <si>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</si>
  <si>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</si>
  <si>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</si>
  <si>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</si>
  <si>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</si>
  <si>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</si>
  <si>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</si>
  <si>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</si>
  <si>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</si>
  <si>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</si>
  <si>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</si>
  <si>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</si>
  <si>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</si>
  <si>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</si>
  <si>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</si>
  <si>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</si>
  <si>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</si>
  <si>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</si>
  <si>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</si>
  <si>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</si>
  <si>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</si>
  <si>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</si>
  <si>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</si>
  <si>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</si>
  <si>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</si>
  <si>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</si>
  <si>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</si>
  <si>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</si>
  <si>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</si>
  <si>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</si>
  <si>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</si>
  <si>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</si>
  <si>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</si>
  <si>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</si>
  <si>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</si>
  <si>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</si>
  <si>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</si>
  <si>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</si>
  <si>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</si>
  <si>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</si>
  <si>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</si>
  <si>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</si>
  <si>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</si>
  <si>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</si>
  <si>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</si>
  <si>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</si>
  <si>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</si>
  <si>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</si>
  <si>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</si>
  <si>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</si>
  <si>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</si>
  <si>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</si>
  <si>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</si>
  <si>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</si>
  <si>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</si>
  <si>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</si>
  <si>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</si>
  <si>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</si>
  <si>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</si>
  <si>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</si>
  <si>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квартал</t>
  </si>
  <si>
    <t xml:space="preserve">    дезинсекция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</si>
  <si>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</si>
  <si>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</si>
  <si>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</si>
  <si>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</si>
  <si>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</si>
  <si>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</si>
  <si>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</si>
  <si>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</si>
  <si>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</si>
  <si>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</si>
  <si>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</si>
  <si>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</si>
  <si>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</si>
  <si>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</si>
  <si>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</si>
  <si>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</si>
  <si>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</si>
  <si>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</si>
  <si>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</si>
  <si>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</si>
  <si>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</si>
  <si>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</si>
  <si>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</si>
  <si>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</si>
  <si>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</si>
  <si>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</si>
  <si>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</si>
  <si>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к Договору управления</t>
  </si>
  <si>
    <t>Новосибирская область, город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</si>
  <si>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</si>
  <si>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</si>
  <si>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</si>
  <si>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</si>
  <si>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</si>
  <si>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</si>
  <si>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2. Услуги охранного предприятия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</si>
  <si>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</si>
  <si>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</si>
  <si>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</si>
  <si>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</si>
  <si>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                 Перечень  дополнительных работ, услуг  </t>
  </si>
  <si>
    <t>включая расходы на управление - всего</t>
  </si>
  <si>
    <t>По договору со специализированной</t>
  </si>
  <si>
    <t>организацией</t>
  </si>
  <si>
    <t>давления ХВС, ГВС</t>
  </si>
  <si>
    <t xml:space="preserve">     отопления (пластинчатый бойлер)</t>
  </si>
  <si>
    <t>отопления, автоматической установки для</t>
  </si>
  <si>
    <t>поддержания давления</t>
  </si>
  <si>
    <t>при t выше +25С - ежедневно</t>
  </si>
  <si>
    <t>многоквартирным домом по адресу:</t>
  </si>
  <si>
    <t>площадь офисов</t>
  </si>
  <si>
    <t>площадь подземной автостоянки</t>
  </si>
  <si>
    <t>8. Содержание контейнерной площадки</t>
  </si>
  <si>
    <t>4. Обслуживание газонов и зеленых насаждений</t>
  </si>
  <si>
    <t>9. Обслуживание лифтов</t>
  </si>
  <si>
    <t>10. Обслуживание ППА</t>
  </si>
  <si>
    <t xml:space="preserve">11. Обслуживание установки для повышения </t>
  </si>
  <si>
    <t>12. Обслуживание циркуляционных насосов</t>
  </si>
  <si>
    <t>13. Обслуживание  дизель-генераторной</t>
  </si>
  <si>
    <t>14. Обслуживание теплообменников ГВС,</t>
  </si>
  <si>
    <t xml:space="preserve">15. Услуги и работы по управлению 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</si>
  <si>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мелкий ремонт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</si>
  <si>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по мере необходимости</t>
  </si>
  <si>
    <t>в дни гололеда не менее 1 раза в день</t>
  </si>
  <si>
    <t>1 раз в месяц</t>
  </si>
  <si>
    <t xml:space="preserve">3. Техническое обслуживание калиток, </t>
  </si>
  <si>
    <t>Управляющая компания</t>
  </si>
  <si>
    <t>Директор</t>
  </si>
  <si>
    <t>ООО "УК"Стрижи"</t>
  </si>
  <si>
    <t>м.п.</t>
  </si>
  <si>
    <t>Новосибирск, Октябрьский район,</t>
  </si>
  <si>
    <t xml:space="preserve">    шлагбаумов</t>
  </si>
  <si>
    <t>_____________________ Р.Д.Хромых</t>
  </si>
  <si>
    <t>Собственник</t>
  </si>
  <si>
    <t>__________________</t>
  </si>
  <si>
    <t>ПРИЛОЖЕНИЕ № 4</t>
  </si>
  <si>
    <t>ул. Кошурникова, дом № 22/3</t>
  </si>
  <si>
    <t>Адрес: Новосибирская область, г.Новосибирск, Октябрьский район, ул. Кошурникова, дом № 22/3</t>
  </si>
  <si>
    <t>в том числе подземных, шт</t>
  </si>
  <si>
    <t xml:space="preserve">         условия их оказания и выполнения и их стоимость с 01.10.2019 г.</t>
  </si>
  <si>
    <t xml:space="preserve">                  в многоквартирном доме  условия их оказания и выполнения, и их стоимость с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</si>
</sst>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10" fillId="0" borderId="22" xfId="1" applyFont="1" applyFill="1" applyBorder="1" applyAlignment="1">
      <alignment horizontal="center" vertical="center" wrapText="1"/>
    </xf>
    <xf numFmtId="164" fontId="9" fillId="0" borderId="23" xfId="1" applyNumberFormat="1" applyFont="1" applyFill="1" applyBorder="1" applyAlignment="1">
      <alignment horizontal="center" vertical="center" wrapText="1"/>
    </xf>
    <xf numFmtId="2" fontId="9" fillId="0" borderId="27" xfId="1" applyNumberFormat="1" applyFont="1" applyFill="1" applyBorder="1" applyAlignment="1">
      <alignment horizontal="center" vertical="center" wrapText="1"/>
    </xf>
    <xf numFmtId="2" fontId="9" fillId="0" borderId="30" xfId="1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64" fontId="9" fillId="0" borderId="30" xfId="1" applyNumberFormat="1" applyFont="1" applyFill="1" applyBorder="1" applyAlignment="1">
      <alignment horizontal="center" vertical="center" wrapText="1"/>
    </xf>
    <xf numFmtId="2" fontId="17" fillId="0" borderId="30" xfId="1" applyNumberFormat="1" applyFont="1" applyFill="1" applyBorder="1" applyAlignment="1">
      <alignment horizontal="center" vertical="center" wrapText="1"/>
    </xf>
    <xf numFmtId="0" fontId="16" fillId="0" borderId="28" xfId="0" applyFont="1" applyBorder="1"/>
    <xf numFmtId="0" fontId="3" fillId="0" borderId="29" xfId="0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0" borderId="0" xfId="0" applyNumberFormat="1"/>
    <xf numFmtId="164" fontId="3" fillId="0" borderId="3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3" xfId="0" applyFont="1" applyBorder="1"/>
    <xf numFmtId="0" fontId="3" fillId="0" borderId="3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4" xfId="0" applyFont="1" applyBorder="1"/>
    <xf numFmtId="164" fontId="16" fillId="0" borderId="26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29" xfId="0" applyFont="1" applyBorder="1"/>
    <xf numFmtId="2" fontId="16" fillId="0" borderId="30" xfId="0" applyNumberFormat="1" applyFont="1" applyBorder="1" applyAlignment="1">
      <alignment horizontal="center"/>
    </xf>
    <xf numFmtId="0" fontId="3" fillId="0" borderId="36" xfId="0" applyFont="1" applyBorder="1"/>
    <xf numFmtId="0" fontId="18" fillId="0" borderId="22" xfId="0" applyFont="1" applyBorder="1"/>
    <xf numFmtId="0" fontId="3" fillId="0" borderId="22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6" xfId="0" applyFont="1" applyBorder="1"/>
    <xf numFmtId="0" fontId="3" fillId="0" borderId="36" xfId="0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37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1" fillId="2" borderId="29" xfId="1" applyFont="1" applyFill="1" applyBorder="1" applyAlignment="1">
      <alignment horizontal="center" vertical="top" wrapText="1"/>
    </xf>
    <xf numFmtId="0" fontId="14" fillId="2" borderId="35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7" xfId="0" applyFont="1" applyBorder="1"/>
    <xf numFmtId="0" fontId="3" fillId="0" borderId="21" xfId="0" applyFont="1" applyBorder="1" applyAlignment="1">
      <alignment horizontal="center"/>
    </xf>
    <xf numFmtId="0" fontId="16" fillId="0" borderId="0" xfId="0" applyFont="1" applyBorder="1"/>
    <xf numFmtId="0" fontId="1" fillId="0" borderId="0" xfId="0" applyFont="1"/>
    <xf numFmtId="164" fontId="9" fillId="0" borderId="39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0" xfId="0" applyFont="1" applyBorder="1"/>
    <xf numFmtId="0" fontId="9" fillId="0" borderId="22" xfId="1" applyFont="1" applyFill="1" applyBorder="1" applyAlignment="1">
      <alignment horizontal="left" vertical="center" wrapText="1"/>
    </xf>
    <xf numFmtId="0" fontId="11" fillId="2" borderId="34" xfId="1" applyFont="1" applyFill="1" applyBorder="1" applyAlignment="1">
      <alignment horizontal="left" vertical="center" wrapText="1"/>
    </xf>
    <xf numFmtId="0" fontId="9" fillId="0" borderId="29" xfId="1" applyFont="1" applyFill="1" applyBorder="1" applyAlignment="1">
      <alignment horizontal="left" vertical="center" wrapText="1"/>
    </xf>
    <xf numFmtId="0" fontId="16" fillId="0" borderId="29" xfId="0" applyFont="1" applyBorder="1"/>
    <xf numFmtId="0" fontId="16" fillId="0" borderId="25" xfId="0" applyFont="1" applyBorder="1"/>
    <xf numFmtId="0" fontId="16" fillId="0" borderId="34" xfId="0" applyFont="1" applyBorder="1"/>
    <xf numFmtId="0" fontId="9" fillId="0" borderId="31" xfId="1" applyFont="1" applyFill="1" applyBorder="1" applyAlignment="1">
      <alignment horizontal="left" vertical="center" wrapText="1"/>
    </xf>
    <xf numFmtId="0" fontId="1" fillId="0" borderId="25" xfId="0" applyFont="1" applyBorder="1"/>
    <xf numFmtId="0" fontId="2" fillId="0" borderId="29" xfId="0" applyFont="1" applyBorder="1"/>
    <xf numFmtId="0" fontId="2" fillId="0" borderId="34" xfId="0" applyFont="1" applyBorder="1"/>
    <xf numFmtId="0" fontId="2" fillId="0" borderId="25" xfId="0" applyFont="1" applyBorder="1"/>
    <xf numFmtId="0" fontId="3" fillId="0" borderId="34" xfId="0" applyFont="1" applyBorder="1"/>
    <xf numFmtId="0" fontId="18" fillId="0" borderId="29" xfId="0" applyFont="1" applyBorder="1"/>
    <xf numFmtId="0" fontId="18" fillId="0" borderId="34" xfId="0" applyFont="1" applyBorder="1"/>
    <xf numFmtId="0" fontId="16" fillId="0" borderId="36" xfId="0" applyFont="1" applyBorder="1"/>
    <xf numFmtId="0" fontId="3" fillId="0" borderId="16" xfId="0" applyFont="1" applyBorder="1" applyAlignment="1">
      <alignment horizontal="right"/>
    </xf>
    <xf numFmtId="2" fontId="16" fillId="2" borderId="12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8" fillId="0" borderId="25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2" borderId="3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0" borderId="38" xfId="0" applyFont="1" applyBorder="1"/>
    <xf numFmtId="0" fontId="3" fillId="2" borderId="25" xfId="0" applyFont="1" applyFill="1" applyBorder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16" fillId="0" borderId="0" xfId="0" applyFont="1"/>
    <xf numFmtId="2" fontId="3" fillId="0" borderId="0" xfId="0" applyNumberFormat="1" applyFont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CDF6-7252-498E-9B32-2A7AD1291CAC}">
  <sheetPr>
    <pageSetUpPr fitToPage="1"/>
  </sheetPr>
  <dimension ref="A1:E145"/>
  <sheetViews>
    <sheetView tabSelected="1" zoomScaleNormal="100" workbookViewId="0">
      <selection activeCell="E145" sqref="E145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2" max="252" width="34" customWidth="1"/>
    <col min="253" max="253" width="42.85546875" customWidth="1"/>
    <col min="254" max="255" width="14" customWidth="1"/>
    <col min="256" max="256" width="15.28515625" customWidth="1"/>
    <col min="257" max="257" width="12.7109375" customWidth="1"/>
    <col min="508" max="508" width="34" customWidth="1"/>
    <col min="509" max="509" width="42.85546875" customWidth="1"/>
    <col min="510" max="511" width="14" customWidth="1"/>
    <col min="512" max="512" width="15.28515625" customWidth="1"/>
    <col min="513" max="513" width="12.7109375" customWidth="1"/>
    <col min="764" max="764" width="34" customWidth="1"/>
    <col min="765" max="765" width="42.85546875" customWidth="1"/>
    <col min="766" max="767" width="14" customWidth="1"/>
    <col min="768" max="768" width="15.28515625" customWidth="1"/>
    <col min="769" max="769" width="12.7109375" customWidth="1"/>
    <col min="1020" max="1020" width="34" customWidth="1"/>
    <col min="1021" max="1021" width="42.85546875" customWidth="1"/>
    <col min="1022" max="1023" width="14" customWidth="1"/>
    <col min="1024" max="1024" width="15.28515625" customWidth="1"/>
    <col min="1025" max="1025" width="12.7109375" customWidth="1"/>
    <col min="1276" max="1276" width="34" customWidth="1"/>
    <col min="1277" max="1277" width="42.85546875" customWidth="1"/>
    <col min="1278" max="1279" width="14" customWidth="1"/>
    <col min="1280" max="1280" width="15.28515625" customWidth="1"/>
    <col min="1281" max="1281" width="12.7109375" customWidth="1"/>
    <col min="1532" max="1532" width="34" customWidth="1"/>
    <col min="1533" max="1533" width="42.85546875" customWidth="1"/>
    <col min="1534" max="1535" width="14" customWidth="1"/>
    <col min="1536" max="1536" width="15.28515625" customWidth="1"/>
    <col min="1537" max="1537" width="12.7109375" customWidth="1"/>
    <col min="1788" max="1788" width="34" customWidth="1"/>
    <col min="1789" max="1789" width="42.85546875" customWidth="1"/>
    <col min="1790" max="1791" width="14" customWidth="1"/>
    <col min="1792" max="1792" width="15.28515625" customWidth="1"/>
    <col min="1793" max="1793" width="12.7109375" customWidth="1"/>
    <col min="2044" max="2044" width="34" customWidth="1"/>
    <col min="2045" max="2045" width="42.85546875" customWidth="1"/>
    <col min="2046" max="2047" width="14" customWidth="1"/>
    <col min="2048" max="2048" width="15.28515625" customWidth="1"/>
    <col min="2049" max="2049" width="12.7109375" customWidth="1"/>
    <col min="2300" max="2300" width="34" customWidth="1"/>
    <col min="2301" max="2301" width="42.85546875" customWidth="1"/>
    <col min="2302" max="2303" width="14" customWidth="1"/>
    <col min="2304" max="2304" width="15.28515625" customWidth="1"/>
    <col min="2305" max="2305" width="12.7109375" customWidth="1"/>
    <col min="2556" max="2556" width="34" customWidth="1"/>
    <col min="2557" max="2557" width="42.85546875" customWidth="1"/>
    <col min="2558" max="2559" width="14" customWidth="1"/>
    <col min="2560" max="2560" width="15.28515625" customWidth="1"/>
    <col min="2561" max="2561" width="12.7109375" customWidth="1"/>
    <col min="2812" max="2812" width="34" customWidth="1"/>
    <col min="2813" max="2813" width="42.85546875" customWidth="1"/>
    <col min="2814" max="2815" width="14" customWidth="1"/>
    <col min="2816" max="2816" width="15.28515625" customWidth="1"/>
    <col min="2817" max="2817" width="12.7109375" customWidth="1"/>
    <col min="3068" max="3068" width="34" customWidth="1"/>
    <col min="3069" max="3069" width="42.85546875" customWidth="1"/>
    <col min="3070" max="3071" width="14" customWidth="1"/>
    <col min="3072" max="3072" width="15.28515625" customWidth="1"/>
    <col min="3073" max="3073" width="12.7109375" customWidth="1"/>
    <col min="3324" max="3324" width="34" customWidth="1"/>
    <col min="3325" max="3325" width="42.85546875" customWidth="1"/>
    <col min="3326" max="3327" width="14" customWidth="1"/>
    <col min="3328" max="3328" width="15.28515625" customWidth="1"/>
    <col min="3329" max="3329" width="12.7109375" customWidth="1"/>
    <col min="3580" max="3580" width="34" customWidth="1"/>
    <col min="3581" max="3581" width="42.85546875" customWidth="1"/>
    <col min="3582" max="3583" width="14" customWidth="1"/>
    <col min="3584" max="3584" width="15.28515625" customWidth="1"/>
    <col min="3585" max="3585" width="12.7109375" customWidth="1"/>
    <col min="3836" max="3836" width="34" customWidth="1"/>
    <col min="3837" max="3837" width="42.85546875" customWidth="1"/>
    <col min="3838" max="3839" width="14" customWidth="1"/>
    <col min="3840" max="3840" width="15.28515625" customWidth="1"/>
    <col min="3841" max="3841" width="12.7109375" customWidth="1"/>
    <col min="4092" max="4092" width="34" customWidth="1"/>
    <col min="4093" max="4093" width="42.85546875" customWidth="1"/>
    <col min="4094" max="4095" width="14" customWidth="1"/>
    <col min="4096" max="4096" width="15.28515625" customWidth="1"/>
    <col min="4097" max="4097" width="12.7109375" customWidth="1"/>
    <col min="4348" max="4348" width="34" customWidth="1"/>
    <col min="4349" max="4349" width="42.85546875" customWidth="1"/>
    <col min="4350" max="4351" width="14" customWidth="1"/>
    <col min="4352" max="4352" width="15.28515625" customWidth="1"/>
    <col min="4353" max="4353" width="12.7109375" customWidth="1"/>
    <col min="4604" max="4604" width="34" customWidth="1"/>
    <col min="4605" max="4605" width="42.85546875" customWidth="1"/>
    <col min="4606" max="4607" width="14" customWidth="1"/>
    <col min="4608" max="4608" width="15.28515625" customWidth="1"/>
    <col min="4609" max="4609" width="12.7109375" customWidth="1"/>
    <col min="4860" max="4860" width="34" customWidth="1"/>
    <col min="4861" max="4861" width="42.85546875" customWidth="1"/>
    <col min="4862" max="4863" width="14" customWidth="1"/>
    <col min="4864" max="4864" width="15.28515625" customWidth="1"/>
    <col min="4865" max="4865" width="12.7109375" customWidth="1"/>
    <col min="5116" max="5116" width="34" customWidth="1"/>
    <col min="5117" max="5117" width="42.85546875" customWidth="1"/>
    <col min="5118" max="5119" width="14" customWidth="1"/>
    <col min="5120" max="5120" width="15.28515625" customWidth="1"/>
    <col min="5121" max="5121" width="12.7109375" customWidth="1"/>
    <col min="5372" max="5372" width="34" customWidth="1"/>
    <col min="5373" max="5373" width="42.85546875" customWidth="1"/>
    <col min="5374" max="5375" width="14" customWidth="1"/>
    <col min="5376" max="5376" width="15.28515625" customWidth="1"/>
    <col min="5377" max="5377" width="12.7109375" customWidth="1"/>
    <col min="5628" max="5628" width="34" customWidth="1"/>
    <col min="5629" max="5629" width="42.85546875" customWidth="1"/>
    <col min="5630" max="5631" width="14" customWidth="1"/>
    <col min="5632" max="5632" width="15.28515625" customWidth="1"/>
    <col min="5633" max="5633" width="12.7109375" customWidth="1"/>
    <col min="5884" max="5884" width="34" customWidth="1"/>
    <col min="5885" max="5885" width="42.85546875" customWidth="1"/>
    <col min="5886" max="5887" width="14" customWidth="1"/>
    <col min="5888" max="5888" width="15.28515625" customWidth="1"/>
    <col min="5889" max="5889" width="12.7109375" customWidth="1"/>
    <col min="6140" max="6140" width="34" customWidth="1"/>
    <col min="6141" max="6141" width="42.85546875" customWidth="1"/>
    <col min="6142" max="6143" width="14" customWidth="1"/>
    <col min="6144" max="6144" width="15.28515625" customWidth="1"/>
    <col min="6145" max="6145" width="12.7109375" customWidth="1"/>
    <col min="6396" max="6396" width="34" customWidth="1"/>
    <col min="6397" max="6397" width="42.85546875" customWidth="1"/>
    <col min="6398" max="6399" width="14" customWidth="1"/>
    <col min="6400" max="6400" width="15.28515625" customWidth="1"/>
    <col min="6401" max="6401" width="12.7109375" customWidth="1"/>
    <col min="6652" max="6652" width="34" customWidth="1"/>
    <col min="6653" max="6653" width="42.85546875" customWidth="1"/>
    <col min="6654" max="6655" width="14" customWidth="1"/>
    <col min="6656" max="6656" width="15.28515625" customWidth="1"/>
    <col min="6657" max="6657" width="12.7109375" customWidth="1"/>
    <col min="6908" max="6908" width="34" customWidth="1"/>
    <col min="6909" max="6909" width="42.85546875" customWidth="1"/>
    <col min="6910" max="6911" width="14" customWidth="1"/>
    <col min="6912" max="6912" width="15.28515625" customWidth="1"/>
    <col min="6913" max="6913" width="12.7109375" customWidth="1"/>
    <col min="7164" max="7164" width="34" customWidth="1"/>
    <col min="7165" max="7165" width="42.85546875" customWidth="1"/>
    <col min="7166" max="7167" width="14" customWidth="1"/>
    <col min="7168" max="7168" width="15.28515625" customWidth="1"/>
    <col min="7169" max="7169" width="12.7109375" customWidth="1"/>
    <col min="7420" max="7420" width="34" customWidth="1"/>
    <col min="7421" max="7421" width="42.85546875" customWidth="1"/>
    <col min="7422" max="7423" width="14" customWidth="1"/>
    <col min="7424" max="7424" width="15.28515625" customWidth="1"/>
    <col min="7425" max="7425" width="12.7109375" customWidth="1"/>
    <col min="7676" max="7676" width="34" customWidth="1"/>
    <col min="7677" max="7677" width="42.85546875" customWidth="1"/>
    <col min="7678" max="7679" width="14" customWidth="1"/>
    <col min="7680" max="7680" width="15.28515625" customWidth="1"/>
    <col min="7681" max="7681" width="12.7109375" customWidth="1"/>
    <col min="7932" max="7932" width="34" customWidth="1"/>
    <col min="7933" max="7933" width="42.85546875" customWidth="1"/>
    <col min="7934" max="7935" width="14" customWidth="1"/>
    <col min="7936" max="7936" width="15.28515625" customWidth="1"/>
    <col min="7937" max="7937" width="12.7109375" customWidth="1"/>
    <col min="8188" max="8188" width="34" customWidth="1"/>
    <col min="8189" max="8189" width="42.85546875" customWidth="1"/>
    <col min="8190" max="8191" width="14" customWidth="1"/>
    <col min="8192" max="8192" width="15.28515625" customWidth="1"/>
    <col min="8193" max="8193" width="12.7109375" customWidth="1"/>
    <col min="8444" max="8444" width="34" customWidth="1"/>
    <col min="8445" max="8445" width="42.85546875" customWidth="1"/>
    <col min="8446" max="8447" width="14" customWidth="1"/>
    <col min="8448" max="8448" width="15.28515625" customWidth="1"/>
    <col min="8449" max="8449" width="12.7109375" customWidth="1"/>
    <col min="8700" max="8700" width="34" customWidth="1"/>
    <col min="8701" max="8701" width="42.85546875" customWidth="1"/>
    <col min="8702" max="8703" width="14" customWidth="1"/>
    <col min="8704" max="8704" width="15.28515625" customWidth="1"/>
    <col min="8705" max="8705" width="12.7109375" customWidth="1"/>
    <col min="8956" max="8956" width="34" customWidth="1"/>
    <col min="8957" max="8957" width="42.85546875" customWidth="1"/>
    <col min="8958" max="8959" width="14" customWidth="1"/>
    <col min="8960" max="8960" width="15.28515625" customWidth="1"/>
    <col min="8961" max="8961" width="12.7109375" customWidth="1"/>
    <col min="9212" max="9212" width="34" customWidth="1"/>
    <col min="9213" max="9213" width="42.85546875" customWidth="1"/>
    <col min="9214" max="9215" width="14" customWidth="1"/>
    <col min="9216" max="9216" width="15.28515625" customWidth="1"/>
    <col min="9217" max="9217" width="12.7109375" customWidth="1"/>
    <col min="9468" max="9468" width="34" customWidth="1"/>
    <col min="9469" max="9469" width="42.85546875" customWidth="1"/>
    <col min="9470" max="9471" width="14" customWidth="1"/>
    <col min="9472" max="9472" width="15.28515625" customWidth="1"/>
    <col min="9473" max="9473" width="12.7109375" customWidth="1"/>
    <col min="9724" max="9724" width="34" customWidth="1"/>
    <col min="9725" max="9725" width="42.85546875" customWidth="1"/>
    <col min="9726" max="9727" width="14" customWidth="1"/>
    <col min="9728" max="9728" width="15.28515625" customWidth="1"/>
    <col min="9729" max="9729" width="12.7109375" customWidth="1"/>
    <col min="9980" max="9980" width="34" customWidth="1"/>
    <col min="9981" max="9981" width="42.85546875" customWidth="1"/>
    <col min="9982" max="9983" width="14" customWidth="1"/>
    <col min="9984" max="9984" width="15.28515625" customWidth="1"/>
    <col min="9985" max="9985" width="12.7109375" customWidth="1"/>
    <col min="10236" max="10236" width="34" customWidth="1"/>
    <col min="10237" max="10237" width="42.85546875" customWidth="1"/>
    <col min="10238" max="10239" width="14" customWidth="1"/>
    <col min="10240" max="10240" width="15.28515625" customWidth="1"/>
    <col min="10241" max="10241" width="12.7109375" customWidth="1"/>
    <col min="10492" max="10492" width="34" customWidth="1"/>
    <col min="10493" max="10493" width="42.85546875" customWidth="1"/>
    <col min="10494" max="10495" width="14" customWidth="1"/>
    <col min="10496" max="10496" width="15.28515625" customWidth="1"/>
    <col min="10497" max="10497" width="12.7109375" customWidth="1"/>
    <col min="10748" max="10748" width="34" customWidth="1"/>
    <col min="10749" max="10749" width="42.85546875" customWidth="1"/>
    <col min="10750" max="10751" width="14" customWidth="1"/>
    <col min="10752" max="10752" width="15.28515625" customWidth="1"/>
    <col min="10753" max="10753" width="12.7109375" customWidth="1"/>
    <col min="11004" max="11004" width="34" customWidth="1"/>
    <col min="11005" max="11005" width="42.85546875" customWidth="1"/>
    <col min="11006" max="11007" width="14" customWidth="1"/>
    <col min="11008" max="11008" width="15.28515625" customWidth="1"/>
    <col min="11009" max="11009" width="12.7109375" customWidth="1"/>
    <col min="11260" max="11260" width="34" customWidth="1"/>
    <col min="11261" max="11261" width="42.85546875" customWidth="1"/>
    <col min="11262" max="11263" width="14" customWidth="1"/>
    <col min="11264" max="11264" width="15.28515625" customWidth="1"/>
    <col min="11265" max="11265" width="12.7109375" customWidth="1"/>
    <col min="11516" max="11516" width="34" customWidth="1"/>
    <col min="11517" max="11517" width="42.85546875" customWidth="1"/>
    <col min="11518" max="11519" width="14" customWidth="1"/>
    <col min="11520" max="11520" width="15.28515625" customWidth="1"/>
    <col min="11521" max="11521" width="12.7109375" customWidth="1"/>
    <col min="11772" max="11772" width="34" customWidth="1"/>
    <col min="11773" max="11773" width="42.85546875" customWidth="1"/>
    <col min="11774" max="11775" width="14" customWidth="1"/>
    <col min="11776" max="11776" width="15.28515625" customWidth="1"/>
    <col min="11777" max="11777" width="12.7109375" customWidth="1"/>
    <col min="12028" max="12028" width="34" customWidth="1"/>
    <col min="12029" max="12029" width="42.85546875" customWidth="1"/>
    <col min="12030" max="12031" width="14" customWidth="1"/>
    <col min="12032" max="12032" width="15.28515625" customWidth="1"/>
    <col min="12033" max="12033" width="12.7109375" customWidth="1"/>
    <col min="12284" max="12284" width="34" customWidth="1"/>
    <col min="12285" max="12285" width="42.85546875" customWidth="1"/>
    <col min="12286" max="12287" width="14" customWidth="1"/>
    <col min="12288" max="12288" width="15.28515625" customWidth="1"/>
    <col min="12289" max="12289" width="12.7109375" customWidth="1"/>
    <col min="12540" max="12540" width="34" customWidth="1"/>
    <col min="12541" max="12541" width="42.85546875" customWidth="1"/>
    <col min="12542" max="12543" width="14" customWidth="1"/>
    <col min="12544" max="12544" width="15.28515625" customWidth="1"/>
    <col min="12545" max="12545" width="12.7109375" customWidth="1"/>
    <col min="12796" max="12796" width="34" customWidth="1"/>
    <col min="12797" max="12797" width="42.85546875" customWidth="1"/>
    <col min="12798" max="12799" width="14" customWidth="1"/>
    <col min="12800" max="12800" width="15.28515625" customWidth="1"/>
    <col min="12801" max="12801" width="12.7109375" customWidth="1"/>
    <col min="13052" max="13052" width="34" customWidth="1"/>
    <col min="13053" max="13053" width="42.85546875" customWidth="1"/>
    <col min="13054" max="13055" width="14" customWidth="1"/>
    <col min="13056" max="13056" width="15.28515625" customWidth="1"/>
    <col min="13057" max="13057" width="12.7109375" customWidth="1"/>
    <col min="13308" max="13308" width="34" customWidth="1"/>
    <col min="13309" max="13309" width="42.85546875" customWidth="1"/>
    <col min="13310" max="13311" width="14" customWidth="1"/>
    <col min="13312" max="13312" width="15.28515625" customWidth="1"/>
    <col min="13313" max="13313" width="12.7109375" customWidth="1"/>
    <col min="13564" max="13564" width="34" customWidth="1"/>
    <col min="13565" max="13565" width="42.85546875" customWidth="1"/>
    <col min="13566" max="13567" width="14" customWidth="1"/>
    <col min="13568" max="13568" width="15.28515625" customWidth="1"/>
    <col min="13569" max="13569" width="12.7109375" customWidth="1"/>
    <col min="13820" max="13820" width="34" customWidth="1"/>
    <col min="13821" max="13821" width="42.85546875" customWidth="1"/>
    <col min="13822" max="13823" width="14" customWidth="1"/>
    <col min="13824" max="13824" width="15.28515625" customWidth="1"/>
    <col min="13825" max="13825" width="12.7109375" customWidth="1"/>
    <col min="14076" max="14076" width="34" customWidth="1"/>
    <col min="14077" max="14077" width="42.85546875" customWidth="1"/>
    <col min="14078" max="14079" width="14" customWidth="1"/>
    <col min="14080" max="14080" width="15.28515625" customWidth="1"/>
    <col min="14081" max="14081" width="12.7109375" customWidth="1"/>
    <col min="14332" max="14332" width="34" customWidth="1"/>
    <col min="14333" max="14333" width="42.85546875" customWidth="1"/>
    <col min="14334" max="14335" width="14" customWidth="1"/>
    <col min="14336" max="14336" width="15.28515625" customWidth="1"/>
    <col min="14337" max="14337" width="12.7109375" customWidth="1"/>
    <col min="14588" max="14588" width="34" customWidth="1"/>
    <col min="14589" max="14589" width="42.85546875" customWidth="1"/>
    <col min="14590" max="14591" width="14" customWidth="1"/>
    <col min="14592" max="14592" width="15.28515625" customWidth="1"/>
    <col min="14593" max="14593" width="12.7109375" customWidth="1"/>
    <col min="14844" max="14844" width="34" customWidth="1"/>
    <col min="14845" max="14845" width="42.85546875" customWidth="1"/>
    <col min="14846" max="14847" width="14" customWidth="1"/>
    <col min="14848" max="14848" width="15.28515625" customWidth="1"/>
    <col min="14849" max="14849" width="12.7109375" customWidth="1"/>
    <col min="15100" max="15100" width="34" customWidth="1"/>
    <col min="15101" max="15101" width="42.85546875" customWidth="1"/>
    <col min="15102" max="15103" width="14" customWidth="1"/>
    <col min="15104" max="15104" width="15.28515625" customWidth="1"/>
    <col min="15105" max="15105" width="12.7109375" customWidth="1"/>
    <col min="15356" max="15356" width="34" customWidth="1"/>
    <col min="15357" max="15357" width="42.85546875" customWidth="1"/>
    <col min="15358" max="15359" width="14" customWidth="1"/>
    <col min="15360" max="15360" width="15.28515625" customWidth="1"/>
    <col min="15361" max="15361" width="12.7109375" customWidth="1"/>
    <col min="15612" max="15612" width="34" customWidth="1"/>
    <col min="15613" max="15613" width="42.85546875" customWidth="1"/>
    <col min="15614" max="15615" width="14" customWidth="1"/>
    <col min="15616" max="15616" width="15.28515625" customWidth="1"/>
    <col min="15617" max="15617" width="12.7109375" customWidth="1"/>
    <col min="15868" max="15868" width="34" customWidth="1"/>
    <col min="15869" max="15869" width="42.85546875" customWidth="1"/>
    <col min="15870" max="15871" width="14" customWidth="1"/>
    <col min="15872" max="15872" width="15.28515625" customWidth="1"/>
    <col min="15873" max="15873" width="12.7109375" customWidth="1"/>
    <col min="16124" max="16124" width="34" customWidth="1"/>
    <col min="16125" max="16125" width="42.85546875" customWidth="1"/>
    <col min="16126" max="16127" width="14" customWidth="1"/>
    <col min="16128" max="16128" width="15.28515625" customWidth="1"/>
    <col min="16129" max="16129" width="12.7109375" customWidth="1"/>
  </cols>
  <sheetData>
    <row r="1" spans="1:5" x14ac:dyDescent="0.25">
      <c r="C1" s="101" t="s">
        <v>138</v>
      </c>
      <c r="D1" s="101"/>
      <c r="E1" s="101"/>
    </row>
    <row r="2" spans="1:5" x14ac:dyDescent="0.25">
      <c r="C2" s="101" t="s">
        <v>90</v>
      </c>
      <c r="D2" s="101"/>
      <c r="E2" s="101"/>
    </row>
    <row r="3" spans="1:5" x14ac:dyDescent="0.25">
      <c r="C3" s="101" t="s">
        <v>112</v>
      </c>
      <c r="D3" s="101"/>
      <c r="E3" s="101"/>
    </row>
    <row r="4" spans="1:5" x14ac:dyDescent="0.25">
      <c r="C4" s="101" t="s">
        <v>91</v>
      </c>
      <c r="D4" s="101"/>
      <c r="E4" s="101"/>
    </row>
    <row r="5" spans="1:5" x14ac:dyDescent="0.25">
      <c r="C5" s="101" t="s">
        <v>133</v>
      </c>
      <c r="D5" s="101"/>
      <c r="E5" s="101"/>
    </row>
    <row r="6" spans="1:5" x14ac:dyDescent="0.25">
      <c r="C6" s="101" t="s">
        <v>139</v>
      </c>
      <c r="D6" s="101"/>
      <c r="E6" s="101"/>
    </row>
    <row r="8" spans="1:5" ht="18.75" x14ac:dyDescent="0.3">
      <c r="A8" s="3" t="s">
        <v>0</v>
      </c>
      <c r="B8" s="3"/>
      <c r="C8" s="3"/>
      <c r="D8" s="3"/>
      <c r="E8" s="1"/>
    </row>
    <row r="9" spans="1:5" ht="18.75" x14ac:dyDescent="0.3">
      <c r="A9" s="154" t="s">
        <v>143</v>
      </c>
      <c r="B9" s="154"/>
      <c r="C9" s="154"/>
      <c r="D9" s="154"/>
      <c r="E9" s="155"/>
    </row>
    <row r="10" spans="1:5" ht="20.25" customHeight="1" x14ac:dyDescent="0.3">
      <c r="A10" s="4" t="s">
        <v>140</v>
      </c>
      <c r="B10" s="4"/>
      <c r="C10" s="2"/>
      <c r="D10" s="2"/>
      <c r="E10" s="2"/>
    </row>
    <row r="11" spans="1:5" ht="18.75" x14ac:dyDescent="0.3">
      <c r="A11" s="4"/>
      <c r="B11" s="4"/>
      <c r="C11" s="2"/>
      <c r="D11" s="2"/>
      <c r="E11" s="2"/>
    </row>
    <row r="12" spans="1:5" ht="15.75" thickBot="1" x14ac:dyDescent="0.3">
      <c r="A12" s="2"/>
      <c r="B12" s="2"/>
      <c r="C12" s="2"/>
      <c r="D12" s="2"/>
      <c r="E12" s="2"/>
    </row>
    <row r="13" spans="1:5" x14ac:dyDescent="0.25">
      <c r="A13" s="5" t="s">
        <v>1</v>
      </c>
      <c r="B13" s="6"/>
      <c r="C13" s="7"/>
      <c r="D13" s="7"/>
      <c r="E13" s="8"/>
    </row>
    <row r="14" spans="1:5" x14ac:dyDescent="0.25">
      <c r="A14" s="10" t="s">
        <v>2</v>
      </c>
      <c r="B14" s="11">
        <f>B16+B17</f>
        <v>14661.1</v>
      </c>
      <c r="C14" s="12"/>
      <c r="D14" s="12"/>
      <c r="E14" s="13"/>
    </row>
    <row r="15" spans="1:5" x14ac:dyDescent="0.25">
      <c r="A15" s="14" t="s">
        <v>3</v>
      </c>
      <c r="B15" s="15" t="s">
        <v>4</v>
      </c>
      <c r="C15" s="16"/>
      <c r="D15" s="16"/>
      <c r="E15" s="17"/>
    </row>
    <row r="16" spans="1:5" x14ac:dyDescent="0.25">
      <c r="A16" s="18" t="s">
        <v>5</v>
      </c>
      <c r="B16" s="11">
        <v>10831.1</v>
      </c>
      <c r="C16" s="12"/>
      <c r="D16" s="12"/>
      <c r="E16" s="13"/>
    </row>
    <row r="17" spans="1:5" x14ac:dyDescent="0.25">
      <c r="A17" s="20" t="s">
        <v>6</v>
      </c>
      <c r="B17" s="21">
        <f>B19+B20</f>
        <v>3830</v>
      </c>
      <c r="C17" s="22"/>
      <c r="D17" s="22"/>
      <c r="E17" s="23"/>
    </row>
    <row r="18" spans="1:5" x14ac:dyDescent="0.25">
      <c r="A18" s="10" t="s">
        <v>3</v>
      </c>
      <c r="B18" s="21"/>
      <c r="C18" s="22"/>
      <c r="D18" s="22"/>
      <c r="E18" s="23"/>
    </row>
    <row r="19" spans="1:5" x14ac:dyDescent="0.25">
      <c r="A19" s="10" t="s">
        <v>113</v>
      </c>
      <c r="B19" s="21">
        <v>476.6</v>
      </c>
      <c r="C19" s="22"/>
      <c r="D19" s="22"/>
      <c r="E19" s="23"/>
    </row>
    <row r="20" spans="1:5" x14ac:dyDescent="0.25">
      <c r="A20" s="10" t="s">
        <v>114</v>
      </c>
      <c r="B20" s="152">
        <v>3353.4</v>
      </c>
      <c r="C20" s="9"/>
      <c r="D20" s="9"/>
      <c r="E20" s="19"/>
    </row>
    <row r="21" spans="1:5" x14ac:dyDescent="0.25">
      <c r="A21" s="20" t="s">
        <v>7</v>
      </c>
      <c r="B21" s="130">
        <v>24</v>
      </c>
      <c r="C21" s="22"/>
      <c r="D21" s="22"/>
      <c r="E21" s="23"/>
    </row>
    <row r="22" spans="1:5" x14ac:dyDescent="0.25">
      <c r="A22" s="24" t="s">
        <v>141</v>
      </c>
      <c r="B22" s="130">
        <v>1</v>
      </c>
      <c r="C22" s="22"/>
      <c r="D22" s="22"/>
      <c r="E22" s="23"/>
    </row>
    <row r="23" spans="1:5" ht="15.75" thickBot="1" x14ac:dyDescent="0.3">
      <c r="A23" s="24" t="s">
        <v>8</v>
      </c>
      <c r="B23" s="21">
        <v>2</v>
      </c>
      <c r="C23" s="22"/>
      <c r="D23" s="22"/>
      <c r="E23" s="23"/>
    </row>
    <row r="24" spans="1:5" x14ac:dyDescent="0.25">
      <c r="A24" s="25"/>
      <c r="B24" s="25"/>
      <c r="C24" s="26" t="s">
        <v>9</v>
      </c>
      <c r="D24" s="27" t="s">
        <v>9</v>
      </c>
      <c r="E24" s="28" t="s">
        <v>10</v>
      </c>
    </row>
    <row r="25" spans="1:5" x14ac:dyDescent="0.25">
      <c r="A25" s="29" t="s">
        <v>11</v>
      </c>
      <c r="B25" s="29" t="s">
        <v>12</v>
      </c>
      <c r="C25" s="30" t="s">
        <v>13</v>
      </c>
      <c r="D25" s="31" t="s">
        <v>13</v>
      </c>
      <c r="E25" s="32" t="s">
        <v>14</v>
      </c>
    </row>
    <row r="26" spans="1:5" x14ac:dyDescent="0.25">
      <c r="A26" s="29" t="s">
        <v>15</v>
      </c>
      <c r="B26" s="29" t="s">
        <v>16</v>
      </c>
      <c r="C26" s="30" t="s">
        <v>17</v>
      </c>
      <c r="D26" s="31" t="s">
        <v>18</v>
      </c>
      <c r="E26" s="33" t="s">
        <v>19</v>
      </c>
    </row>
    <row r="27" spans="1:5" x14ac:dyDescent="0.25">
      <c r="A27" s="34"/>
      <c r="B27" s="34"/>
      <c r="C27" s="9" t="s">
        <v>20</v>
      </c>
      <c r="D27" s="35" t="s">
        <v>20</v>
      </c>
      <c r="E27" s="32" t="s">
        <v>21</v>
      </c>
    </row>
    <row r="28" spans="1:5" ht="15.75" thickBot="1" x14ac:dyDescent="0.3">
      <c r="A28" s="34"/>
      <c r="B28" s="34"/>
      <c r="C28" s="30" t="s">
        <v>22</v>
      </c>
      <c r="D28" s="31" t="s">
        <v>22</v>
      </c>
      <c r="E28" s="32" t="s">
        <v>22</v>
      </c>
    </row>
    <row r="29" spans="1:5" ht="59.25" customHeight="1" x14ac:dyDescent="0.25">
      <c r="A29" s="115" t="s">
        <v>23</v>
      </c>
      <c r="B29" s="36"/>
      <c r="C29" s="102">
        <f>E29*B14*12</f>
        <v>701973.46800000011</v>
      </c>
      <c r="D29" s="37">
        <f>C29/12</f>
        <v>58497.789000000012</v>
      </c>
      <c r="E29" s="38">
        <v>3.99</v>
      </c>
    </row>
    <row r="30" spans="1:5" ht="160.5" customHeight="1" x14ac:dyDescent="0.25">
      <c r="A30" s="93" t="s">
        <v>77</v>
      </c>
      <c r="B30" s="93" t="s">
        <v>78</v>
      </c>
      <c r="C30" s="103"/>
      <c r="D30" s="39"/>
      <c r="E30" s="95"/>
    </row>
    <row r="31" spans="1:5" ht="155.25" hidden="1" customHeight="1" x14ac:dyDescent="0.25">
      <c r="A31" s="116"/>
      <c r="B31" s="40"/>
      <c r="C31" s="104"/>
      <c r="D31" s="94"/>
      <c r="E31" s="96"/>
    </row>
    <row r="32" spans="1:5" ht="42.75" x14ac:dyDescent="0.25">
      <c r="A32" s="117" t="s">
        <v>25</v>
      </c>
      <c r="B32" s="41"/>
      <c r="C32" s="105">
        <f>E32*B14*12</f>
        <v>612247.53600000008</v>
      </c>
      <c r="D32" s="42">
        <f>C32/12</f>
        <v>51020.628000000004</v>
      </c>
      <c r="E32" s="97">
        <f>3.25+0.23</f>
        <v>3.48</v>
      </c>
    </row>
    <row r="33" spans="1:5" ht="127.5" customHeight="1" x14ac:dyDescent="0.25">
      <c r="A33" s="93" t="s">
        <v>77</v>
      </c>
      <c r="B33" s="93" t="s">
        <v>124</v>
      </c>
      <c r="C33" s="106"/>
      <c r="D33" s="43"/>
      <c r="E33" s="97"/>
    </row>
    <row r="34" spans="1:5" x14ac:dyDescent="0.25">
      <c r="A34" s="118" t="s">
        <v>26</v>
      </c>
      <c r="B34" s="45" t="s">
        <v>27</v>
      </c>
      <c r="C34" s="107">
        <f>E34*12*B14</f>
        <v>235750.48800000004</v>
      </c>
      <c r="D34" s="46">
        <f>C34/12</f>
        <v>19645.874000000003</v>
      </c>
      <c r="E34" s="47">
        <v>1.34</v>
      </c>
    </row>
    <row r="35" spans="1:5" x14ac:dyDescent="0.25">
      <c r="A35" s="119" t="s">
        <v>28</v>
      </c>
      <c r="B35" s="29" t="s">
        <v>29</v>
      </c>
      <c r="C35" s="48"/>
      <c r="D35" s="49"/>
      <c r="E35" s="50" t="s">
        <v>20</v>
      </c>
    </row>
    <row r="36" spans="1:5" x14ac:dyDescent="0.25">
      <c r="A36" s="119" t="s">
        <v>30</v>
      </c>
      <c r="B36" s="29" t="s">
        <v>31</v>
      </c>
      <c r="C36" s="48"/>
      <c r="D36" s="49"/>
      <c r="E36" s="50"/>
    </row>
    <row r="37" spans="1:5" x14ac:dyDescent="0.25">
      <c r="A37" s="119"/>
      <c r="B37" s="29"/>
      <c r="C37" s="48"/>
      <c r="D37" s="49"/>
      <c r="E37" s="50"/>
    </row>
    <row r="38" spans="1:5" x14ac:dyDescent="0.25">
      <c r="A38" s="44" t="s">
        <v>99</v>
      </c>
      <c r="B38" s="45"/>
      <c r="C38" s="107">
        <f>E38*12*B14</f>
        <v>58057.955999999998</v>
      </c>
      <c r="D38" s="46">
        <f>C38/12</f>
        <v>4838.1629999999996</v>
      </c>
      <c r="E38" s="47">
        <f>E39+E40</f>
        <v>0.33</v>
      </c>
    </row>
    <row r="39" spans="1:5" x14ac:dyDescent="0.25">
      <c r="A39" s="66" t="s">
        <v>100</v>
      </c>
      <c r="B39" s="29" t="s">
        <v>32</v>
      </c>
      <c r="C39" s="87"/>
      <c r="D39" s="67"/>
      <c r="E39" s="88">
        <v>0.28000000000000003</v>
      </c>
    </row>
    <row r="40" spans="1:5" x14ac:dyDescent="0.25">
      <c r="A40" s="63" t="s">
        <v>101</v>
      </c>
      <c r="B40" s="51" t="s">
        <v>102</v>
      </c>
      <c r="C40" s="108"/>
      <c r="D40" s="52"/>
      <c r="E40" s="53">
        <v>0.05</v>
      </c>
    </row>
    <row r="41" spans="1:5" ht="28.5" x14ac:dyDescent="0.25">
      <c r="A41" s="121" t="s">
        <v>33</v>
      </c>
      <c r="B41" s="45"/>
      <c r="C41" s="109">
        <f>E41*12*B14</f>
        <v>1078470.5160000001</v>
      </c>
      <c r="D41" s="54">
        <f>C41/12</f>
        <v>89872.543000000005</v>
      </c>
      <c r="E41" s="55">
        <v>6.13</v>
      </c>
    </row>
    <row r="42" spans="1:5" x14ac:dyDescent="0.25">
      <c r="A42" s="34" t="s">
        <v>34</v>
      </c>
      <c r="B42" s="56" t="s">
        <v>35</v>
      </c>
      <c r="C42" s="110"/>
      <c r="D42" s="57"/>
      <c r="E42" s="58"/>
    </row>
    <row r="43" spans="1:5" x14ac:dyDescent="0.25">
      <c r="A43" s="34" t="s">
        <v>36</v>
      </c>
      <c r="B43" s="59" t="s">
        <v>37</v>
      </c>
      <c r="C43" s="110"/>
      <c r="D43" s="57"/>
      <c r="E43" s="58"/>
    </row>
    <row r="44" spans="1:5" x14ac:dyDescent="0.25">
      <c r="A44" s="34" t="s">
        <v>38</v>
      </c>
      <c r="B44" s="59" t="s">
        <v>39</v>
      </c>
      <c r="C44" s="110"/>
      <c r="D44" s="57"/>
      <c r="E44" s="58"/>
    </row>
    <row r="45" spans="1:5" x14ac:dyDescent="0.25">
      <c r="A45" s="34" t="s">
        <v>40</v>
      </c>
      <c r="B45" s="59" t="s">
        <v>41</v>
      </c>
      <c r="C45" s="110"/>
      <c r="D45" s="57"/>
      <c r="E45" s="58"/>
    </row>
    <row r="46" spans="1:5" x14ac:dyDescent="0.25">
      <c r="A46" s="34" t="s">
        <v>86</v>
      </c>
      <c r="B46" s="59"/>
      <c r="C46" s="110"/>
      <c r="D46" s="57"/>
      <c r="E46" s="58"/>
    </row>
    <row r="47" spans="1:5" x14ac:dyDescent="0.25">
      <c r="A47" s="34" t="s">
        <v>87</v>
      </c>
      <c r="B47" s="59" t="s">
        <v>43</v>
      </c>
      <c r="C47" s="110"/>
      <c r="D47" s="57"/>
      <c r="E47" s="58"/>
    </row>
    <row r="48" spans="1:5" x14ac:dyDescent="0.25">
      <c r="A48" s="122" t="s">
        <v>42</v>
      </c>
      <c r="B48" s="59" t="s">
        <v>55</v>
      </c>
      <c r="C48" s="110"/>
      <c r="D48" s="57"/>
      <c r="E48" s="58"/>
    </row>
    <row r="49" spans="1:5" x14ac:dyDescent="0.25">
      <c r="A49" s="122" t="s">
        <v>85</v>
      </c>
      <c r="B49" s="59"/>
      <c r="C49" s="110"/>
      <c r="D49" s="57"/>
      <c r="E49" s="58"/>
    </row>
    <row r="50" spans="1:5" x14ac:dyDescent="0.25">
      <c r="A50" s="122" t="s">
        <v>84</v>
      </c>
      <c r="B50" s="59" t="s">
        <v>44</v>
      </c>
      <c r="C50" s="110"/>
      <c r="D50" s="57"/>
      <c r="E50" s="58"/>
    </row>
    <row r="51" spans="1:5" x14ac:dyDescent="0.25">
      <c r="A51" s="122" t="s">
        <v>45</v>
      </c>
      <c r="B51" s="59"/>
      <c r="C51" s="110"/>
      <c r="D51" s="57"/>
      <c r="E51" s="58"/>
    </row>
    <row r="52" spans="1:5" x14ac:dyDescent="0.25">
      <c r="A52" s="122" t="s">
        <v>46</v>
      </c>
      <c r="B52" s="59" t="s">
        <v>24</v>
      </c>
      <c r="C52" s="110"/>
      <c r="D52" s="57"/>
      <c r="E52" s="58"/>
    </row>
    <row r="53" spans="1:5" x14ac:dyDescent="0.25">
      <c r="A53" s="122" t="s">
        <v>47</v>
      </c>
      <c r="B53" s="59"/>
      <c r="C53" s="110"/>
      <c r="D53" s="57"/>
      <c r="E53" s="58"/>
    </row>
    <row r="54" spans="1:5" x14ac:dyDescent="0.25">
      <c r="A54" s="122" t="s">
        <v>82</v>
      </c>
      <c r="B54" s="59"/>
      <c r="C54" s="110"/>
      <c r="D54" s="57"/>
      <c r="E54" s="58"/>
    </row>
    <row r="55" spans="1:5" x14ac:dyDescent="0.25">
      <c r="A55" s="122" t="s">
        <v>83</v>
      </c>
      <c r="B55" s="59" t="s">
        <v>24</v>
      </c>
      <c r="C55" s="110"/>
      <c r="D55" s="57"/>
      <c r="E55" s="58"/>
    </row>
    <row r="56" spans="1:5" x14ac:dyDescent="0.25">
      <c r="A56" s="153"/>
      <c r="B56" s="151"/>
      <c r="C56" s="30"/>
      <c r="D56" s="31"/>
      <c r="E56" s="32"/>
    </row>
    <row r="57" spans="1:5" ht="44.25" customHeight="1" x14ac:dyDescent="0.25">
      <c r="A57" s="121" t="s">
        <v>48</v>
      </c>
      <c r="B57" s="45"/>
      <c r="C57" s="107">
        <f>E57*12*B14</f>
        <v>1125972.4800000002</v>
      </c>
      <c r="D57" s="46">
        <f>C57/12</f>
        <v>93831.040000000023</v>
      </c>
      <c r="E57" s="131">
        <v>6.4</v>
      </c>
    </row>
    <row r="58" spans="1:5" x14ac:dyDescent="0.25">
      <c r="A58" s="123" t="s">
        <v>49</v>
      </c>
      <c r="B58" s="45"/>
      <c r="C58" s="111"/>
      <c r="D58" s="61"/>
      <c r="E58" s="62"/>
    </row>
    <row r="59" spans="1:5" x14ac:dyDescent="0.25">
      <c r="A59" s="124" t="s">
        <v>50</v>
      </c>
      <c r="B59" s="51"/>
      <c r="C59" s="112"/>
      <c r="D59" s="64"/>
      <c r="E59" s="65"/>
    </row>
    <row r="60" spans="1:5" x14ac:dyDescent="0.25">
      <c r="A60" s="125" t="s">
        <v>51</v>
      </c>
      <c r="B60" s="29"/>
      <c r="C60" s="30"/>
      <c r="D60" s="31"/>
      <c r="E60" s="32"/>
    </row>
    <row r="61" spans="1:5" x14ac:dyDescent="0.25">
      <c r="A61" s="125" t="s">
        <v>52</v>
      </c>
      <c r="B61" s="29" t="s">
        <v>53</v>
      </c>
      <c r="C61" s="30"/>
      <c r="D61" s="31"/>
      <c r="E61" s="32"/>
    </row>
    <row r="62" spans="1:5" x14ac:dyDescent="0.25">
      <c r="A62" s="86" t="s">
        <v>54</v>
      </c>
      <c r="B62" s="29" t="s">
        <v>125</v>
      </c>
      <c r="C62" s="30"/>
      <c r="D62" s="31"/>
      <c r="E62" s="32"/>
    </row>
    <row r="63" spans="1:5" x14ac:dyDescent="0.25">
      <c r="A63" s="86" t="s">
        <v>74</v>
      </c>
      <c r="B63" s="29" t="s">
        <v>126</v>
      </c>
      <c r="C63" s="30"/>
      <c r="D63" s="31"/>
      <c r="E63" s="32"/>
    </row>
    <row r="64" spans="1:5" x14ac:dyDescent="0.25">
      <c r="A64" s="86" t="s">
        <v>56</v>
      </c>
      <c r="B64" s="29" t="s">
        <v>127</v>
      </c>
      <c r="C64" s="30"/>
      <c r="D64" s="31"/>
      <c r="E64" s="32"/>
    </row>
    <row r="65" spans="1:5" x14ac:dyDescent="0.25">
      <c r="A65" s="86" t="s">
        <v>57</v>
      </c>
      <c r="B65" s="29" t="s">
        <v>53</v>
      </c>
      <c r="C65" s="30"/>
      <c r="D65" s="31"/>
      <c r="E65" s="32"/>
    </row>
    <row r="66" spans="1:5" x14ac:dyDescent="0.25">
      <c r="A66" s="86" t="s">
        <v>73</v>
      </c>
      <c r="B66" s="29" t="s">
        <v>53</v>
      </c>
      <c r="C66" s="30"/>
      <c r="D66" s="31"/>
      <c r="E66" s="32"/>
    </row>
    <row r="67" spans="1:5" x14ac:dyDescent="0.25">
      <c r="A67" s="126"/>
      <c r="B67" s="51"/>
      <c r="C67" s="112"/>
      <c r="D67" s="64"/>
      <c r="E67" s="65"/>
    </row>
    <row r="68" spans="1:5" x14ac:dyDescent="0.25">
      <c r="A68" s="69" t="s">
        <v>58</v>
      </c>
      <c r="B68" s="45"/>
      <c r="C68" s="111"/>
      <c r="D68" s="61"/>
      <c r="E68" s="62"/>
    </row>
    <row r="69" spans="1:5" x14ac:dyDescent="0.25">
      <c r="A69" s="126" t="s">
        <v>59</v>
      </c>
      <c r="B69" s="51"/>
      <c r="C69" s="112"/>
      <c r="D69" s="64"/>
      <c r="E69" s="65"/>
    </row>
    <row r="70" spans="1:5" x14ac:dyDescent="0.25">
      <c r="A70" s="34" t="s">
        <v>60</v>
      </c>
      <c r="B70" s="29"/>
      <c r="C70" s="30"/>
      <c r="D70" s="31"/>
      <c r="E70" s="32"/>
    </row>
    <row r="71" spans="1:5" x14ac:dyDescent="0.25">
      <c r="A71" s="34" t="s">
        <v>52</v>
      </c>
      <c r="B71" s="29" t="s">
        <v>53</v>
      </c>
      <c r="C71" s="30"/>
      <c r="D71" s="31"/>
      <c r="E71" s="32"/>
    </row>
    <row r="72" spans="1:5" x14ac:dyDescent="0.25">
      <c r="A72" s="86" t="s">
        <v>92</v>
      </c>
      <c r="B72" s="29" t="s">
        <v>53</v>
      </c>
      <c r="C72" s="30"/>
      <c r="D72" s="31"/>
      <c r="E72" s="32"/>
    </row>
    <row r="73" spans="1:5" x14ac:dyDescent="0.25">
      <c r="A73" s="86" t="s">
        <v>93</v>
      </c>
      <c r="B73" s="29" t="s">
        <v>94</v>
      </c>
      <c r="C73" s="30"/>
      <c r="D73" s="31"/>
      <c r="E73" s="32"/>
    </row>
    <row r="74" spans="1:5" x14ac:dyDescent="0.25">
      <c r="A74" s="86" t="s">
        <v>95</v>
      </c>
      <c r="B74" s="29" t="s">
        <v>94</v>
      </c>
      <c r="C74" s="30"/>
      <c r="D74" s="31"/>
      <c r="E74" s="32"/>
    </row>
    <row r="75" spans="1:5" x14ac:dyDescent="0.25">
      <c r="A75" s="86" t="s">
        <v>96</v>
      </c>
      <c r="B75" s="29" t="s">
        <v>97</v>
      </c>
      <c r="C75" s="30"/>
      <c r="D75" s="31"/>
      <c r="E75" s="32"/>
    </row>
    <row r="76" spans="1:5" x14ac:dyDescent="0.25">
      <c r="A76" s="86"/>
      <c r="B76" s="151" t="s">
        <v>111</v>
      </c>
      <c r="C76" s="30"/>
      <c r="D76" s="31"/>
      <c r="E76" s="32"/>
    </row>
    <row r="77" spans="1:5" x14ac:dyDescent="0.25">
      <c r="A77" s="86" t="s">
        <v>56</v>
      </c>
      <c r="B77" s="29" t="s">
        <v>127</v>
      </c>
      <c r="C77" s="30"/>
      <c r="D77" s="31"/>
      <c r="E77" s="32"/>
    </row>
    <row r="78" spans="1:5" x14ac:dyDescent="0.25">
      <c r="A78" s="86" t="s">
        <v>57</v>
      </c>
      <c r="B78" s="29" t="s">
        <v>53</v>
      </c>
      <c r="C78" s="30"/>
      <c r="D78" s="31"/>
      <c r="E78" s="32"/>
    </row>
    <row r="79" spans="1:5" x14ac:dyDescent="0.25">
      <c r="A79" s="86" t="s">
        <v>72</v>
      </c>
      <c r="B79" s="29" t="s">
        <v>53</v>
      </c>
      <c r="C79" s="30"/>
      <c r="D79" s="31"/>
      <c r="E79" s="32"/>
    </row>
    <row r="80" spans="1:5" x14ac:dyDescent="0.25">
      <c r="A80" s="34"/>
      <c r="B80" s="29"/>
      <c r="C80" s="30"/>
      <c r="D80" s="31"/>
      <c r="E80" s="32"/>
    </row>
    <row r="81" spans="1:5" x14ac:dyDescent="0.25">
      <c r="A81" s="118" t="s">
        <v>89</v>
      </c>
      <c r="B81" s="45" t="s">
        <v>61</v>
      </c>
      <c r="C81" s="107">
        <f>E81*12*B14</f>
        <v>33427.308000000005</v>
      </c>
      <c r="D81" s="46">
        <f>C81/12</f>
        <v>2785.6090000000004</v>
      </c>
      <c r="E81" s="47">
        <v>0.19</v>
      </c>
    </row>
    <row r="82" spans="1:5" x14ac:dyDescent="0.25">
      <c r="A82" s="120" t="s">
        <v>62</v>
      </c>
      <c r="B82" s="51" t="s">
        <v>75</v>
      </c>
      <c r="C82" s="48"/>
      <c r="D82" s="49"/>
      <c r="E82" s="50"/>
    </row>
    <row r="83" spans="1:5" x14ac:dyDescent="0.25">
      <c r="A83" s="118" t="s">
        <v>115</v>
      </c>
      <c r="B83" s="45" t="s">
        <v>71</v>
      </c>
      <c r="C83" s="107">
        <f>E83*12*B14</f>
        <v>21111.984</v>
      </c>
      <c r="D83" s="46">
        <f>C83/12</f>
        <v>1759.3320000000001</v>
      </c>
      <c r="E83" s="47">
        <v>0.12</v>
      </c>
    </row>
    <row r="84" spans="1:5" ht="15.75" customHeight="1" x14ac:dyDescent="0.25">
      <c r="A84" s="119"/>
      <c r="B84" s="51"/>
      <c r="C84" s="48"/>
      <c r="D84" s="52"/>
      <c r="E84" s="50"/>
    </row>
    <row r="85" spans="1:5" x14ac:dyDescent="0.25">
      <c r="A85" s="118" t="s">
        <v>117</v>
      </c>
      <c r="B85" s="45" t="s">
        <v>63</v>
      </c>
      <c r="C85" s="107">
        <f>E85*12*B14</f>
        <v>263899.8</v>
      </c>
      <c r="D85" s="67">
        <f>C85/12</f>
        <v>21991.649999999998</v>
      </c>
      <c r="E85" s="131">
        <v>1.5</v>
      </c>
    </row>
    <row r="86" spans="1:5" x14ac:dyDescent="0.25">
      <c r="A86" s="125"/>
      <c r="B86" s="51"/>
      <c r="C86" s="108"/>
      <c r="D86" s="52"/>
      <c r="E86" s="53"/>
    </row>
    <row r="87" spans="1:5" x14ac:dyDescent="0.25">
      <c r="A87" s="118" t="s">
        <v>118</v>
      </c>
      <c r="B87" s="45" t="s">
        <v>32</v>
      </c>
      <c r="C87" s="107">
        <f>E87*12*B14</f>
        <v>205841.84399999998</v>
      </c>
      <c r="D87" s="46">
        <f>C87/12</f>
        <v>17153.486999999997</v>
      </c>
      <c r="E87" s="132">
        <v>1.17</v>
      </c>
    </row>
    <row r="88" spans="1:5" x14ac:dyDescent="0.25">
      <c r="A88" s="120" t="s">
        <v>81</v>
      </c>
      <c r="B88" s="51"/>
      <c r="C88" s="108"/>
      <c r="D88" s="52"/>
      <c r="E88" s="53"/>
    </row>
    <row r="89" spans="1:5" x14ac:dyDescent="0.25">
      <c r="A89" s="118" t="s">
        <v>119</v>
      </c>
      <c r="B89" s="45" t="s">
        <v>32</v>
      </c>
      <c r="C89" s="107">
        <f>E89*12*B14</f>
        <v>221675.83200000002</v>
      </c>
      <c r="D89" s="46">
        <f>C89/12</f>
        <v>18472.986000000001</v>
      </c>
      <c r="E89" s="131">
        <v>1.26</v>
      </c>
    </row>
    <row r="90" spans="1:5" x14ac:dyDescent="0.25">
      <c r="A90" s="120" t="s">
        <v>107</v>
      </c>
      <c r="B90" s="51"/>
      <c r="C90" s="108"/>
      <c r="D90" s="52"/>
      <c r="E90" s="53"/>
    </row>
    <row r="91" spans="1:5" x14ac:dyDescent="0.25">
      <c r="A91" s="119" t="s">
        <v>120</v>
      </c>
      <c r="B91" s="45" t="s">
        <v>32</v>
      </c>
      <c r="C91" s="107">
        <f>E91*12*B14</f>
        <v>89725.932000000001</v>
      </c>
      <c r="D91" s="46">
        <f>C91/12</f>
        <v>7477.1610000000001</v>
      </c>
      <c r="E91" s="131">
        <v>0.51</v>
      </c>
    </row>
    <row r="92" spans="1:5" x14ac:dyDescent="0.25">
      <c r="A92" s="119" t="s">
        <v>109</v>
      </c>
      <c r="B92" s="29"/>
      <c r="C92" s="48"/>
      <c r="D92" s="49"/>
      <c r="E92" s="50"/>
    </row>
    <row r="93" spans="1:5" x14ac:dyDescent="0.25">
      <c r="A93" s="119" t="s">
        <v>110</v>
      </c>
      <c r="B93" s="29"/>
      <c r="C93" s="48"/>
      <c r="D93" s="49"/>
      <c r="E93" s="50"/>
    </row>
    <row r="94" spans="1:5" x14ac:dyDescent="0.25">
      <c r="A94" s="118" t="s">
        <v>121</v>
      </c>
      <c r="B94" s="45" t="s">
        <v>32</v>
      </c>
      <c r="C94" s="107">
        <f>D94*12</f>
        <v>26389.98</v>
      </c>
      <c r="D94" s="46">
        <f>B14*E94</f>
        <v>2199.165</v>
      </c>
      <c r="E94" s="68">
        <v>0.15</v>
      </c>
    </row>
    <row r="95" spans="1:5" x14ac:dyDescent="0.25">
      <c r="A95" s="120" t="s">
        <v>80</v>
      </c>
      <c r="B95" s="51"/>
      <c r="C95" s="108"/>
      <c r="D95" s="52"/>
      <c r="E95" s="53"/>
    </row>
    <row r="96" spans="1:5" x14ac:dyDescent="0.25">
      <c r="A96" s="119" t="s">
        <v>122</v>
      </c>
      <c r="B96" s="45" t="s">
        <v>32</v>
      </c>
      <c r="C96" s="107">
        <f>E96*12*B14</f>
        <v>144265.22399999999</v>
      </c>
      <c r="D96" s="46">
        <f>B14*E96</f>
        <v>12022.101999999999</v>
      </c>
      <c r="E96" s="47">
        <v>0.82</v>
      </c>
    </row>
    <row r="97" spans="1:5" x14ac:dyDescent="0.25">
      <c r="A97" s="119" t="s">
        <v>108</v>
      </c>
      <c r="B97" s="29"/>
      <c r="C97" s="48"/>
      <c r="D97" s="49"/>
      <c r="E97" s="50"/>
    </row>
    <row r="98" spans="1:5" x14ac:dyDescent="0.25">
      <c r="A98" s="127" t="s">
        <v>64</v>
      </c>
      <c r="B98" s="45"/>
      <c r="C98" s="113">
        <f>C29+C32+C34+C38+C41+C57+C83+C85+C81+C87+C89+C94+C96+C91</f>
        <v>4818810.3480000021</v>
      </c>
      <c r="D98" s="70">
        <f>D29+D32+D34+D38+D41+D57+D83+D85+D81+D87+D89+D94+D96+D91</f>
        <v>401567.5290000001</v>
      </c>
      <c r="E98" s="47">
        <f>E29+E32+E34+E38+E41+E57+E83+E85+E81+E87+E89+E94+E96+E91</f>
        <v>27.390000000000008</v>
      </c>
    </row>
    <row r="99" spans="1:5" x14ac:dyDescent="0.25">
      <c r="A99" s="128" t="s">
        <v>65</v>
      </c>
      <c r="B99" s="51"/>
      <c r="C99" s="108"/>
      <c r="D99" s="52"/>
      <c r="E99" s="53"/>
    </row>
    <row r="100" spans="1:5" x14ac:dyDescent="0.25">
      <c r="A100" s="118" t="s">
        <v>123</v>
      </c>
      <c r="B100" s="45"/>
      <c r="C100" s="113">
        <f>E100*12*B14</f>
        <v>626322.19200000004</v>
      </c>
      <c r="D100" s="67">
        <f>C100/12</f>
        <v>52193.516000000003</v>
      </c>
      <c r="E100" s="47">
        <v>3.56</v>
      </c>
    </row>
    <row r="101" spans="1:5" x14ac:dyDescent="0.25">
      <c r="A101" s="119" t="s">
        <v>76</v>
      </c>
      <c r="B101" s="29"/>
      <c r="C101" s="48"/>
      <c r="D101" s="49"/>
      <c r="E101" s="32"/>
    </row>
    <row r="102" spans="1:5" x14ac:dyDescent="0.25">
      <c r="A102" s="118" t="s">
        <v>66</v>
      </c>
      <c r="B102" s="69"/>
      <c r="C102" s="113">
        <f>C98+C100</f>
        <v>5445132.5400000019</v>
      </c>
      <c r="D102" s="70">
        <f>D98+D100</f>
        <v>453761.0450000001</v>
      </c>
      <c r="E102" s="47">
        <f>E98+E100</f>
        <v>30.950000000000006</v>
      </c>
    </row>
    <row r="103" spans="1:5" ht="15.75" thickBot="1" x14ac:dyDescent="0.3">
      <c r="A103" s="129" t="s">
        <v>67</v>
      </c>
      <c r="B103" s="71"/>
      <c r="C103" s="114"/>
      <c r="D103" s="98"/>
      <c r="E103" s="99"/>
    </row>
    <row r="104" spans="1:5" x14ac:dyDescent="0.25">
      <c r="A104" s="100"/>
      <c r="B104" s="9"/>
      <c r="C104" s="100"/>
      <c r="D104" s="100"/>
      <c r="E104" s="30"/>
    </row>
    <row r="105" spans="1:5" ht="18.75" x14ac:dyDescent="0.3">
      <c r="A105" s="3" t="s">
        <v>103</v>
      </c>
      <c r="B105" s="3"/>
      <c r="C105" s="3"/>
      <c r="D105" s="3"/>
      <c r="E105" s="1"/>
    </row>
    <row r="106" spans="1:5" ht="18.75" x14ac:dyDescent="0.3">
      <c r="A106" s="154" t="s">
        <v>142</v>
      </c>
      <c r="B106" s="154"/>
      <c r="C106" s="154"/>
      <c r="D106" s="154"/>
      <c r="E106" s="155"/>
    </row>
    <row r="107" spans="1:5" ht="18.75" x14ac:dyDescent="0.3">
      <c r="A107" s="4" t="s">
        <v>140</v>
      </c>
      <c r="B107" s="4"/>
      <c r="C107" s="2"/>
      <c r="D107" s="2"/>
      <c r="E107" s="2"/>
    </row>
    <row r="108" spans="1:5" ht="19.5" thickBot="1" x14ac:dyDescent="0.35">
      <c r="A108" s="4"/>
      <c r="B108" s="9"/>
      <c r="C108" s="100"/>
      <c r="D108" s="100"/>
      <c r="E108" s="30"/>
    </row>
    <row r="109" spans="1:5" x14ac:dyDescent="0.25">
      <c r="A109" s="5" t="s">
        <v>1</v>
      </c>
      <c r="B109" s="6"/>
      <c r="C109" s="7"/>
      <c r="D109" s="7"/>
      <c r="E109" s="8"/>
    </row>
    <row r="110" spans="1:5" x14ac:dyDescent="0.25">
      <c r="A110" s="10" t="s">
        <v>2</v>
      </c>
      <c r="B110" s="11">
        <f>B112+B113</f>
        <v>14661.1</v>
      </c>
      <c r="C110" s="12"/>
      <c r="D110" s="12"/>
      <c r="E110" s="13"/>
    </row>
    <row r="111" spans="1:5" x14ac:dyDescent="0.25">
      <c r="A111" s="14" t="s">
        <v>3</v>
      </c>
      <c r="B111" s="15" t="s">
        <v>4</v>
      </c>
      <c r="C111" s="16"/>
      <c r="D111" s="16"/>
      <c r="E111" s="17"/>
    </row>
    <row r="112" spans="1:5" x14ac:dyDescent="0.25">
      <c r="A112" s="18" t="s">
        <v>5</v>
      </c>
      <c r="B112" s="11">
        <v>10831.1</v>
      </c>
      <c r="C112" s="12"/>
      <c r="D112" s="12"/>
      <c r="E112" s="13"/>
    </row>
    <row r="113" spans="1:5" x14ac:dyDescent="0.25">
      <c r="A113" s="20" t="s">
        <v>6</v>
      </c>
      <c r="B113" s="21">
        <f>B115+B116</f>
        <v>3830</v>
      </c>
      <c r="C113" s="22"/>
      <c r="D113" s="22"/>
      <c r="E113" s="23"/>
    </row>
    <row r="114" spans="1:5" x14ac:dyDescent="0.25">
      <c r="A114" s="10" t="s">
        <v>3</v>
      </c>
      <c r="B114" s="21"/>
      <c r="C114" s="22"/>
      <c r="D114" s="22"/>
      <c r="E114" s="23"/>
    </row>
    <row r="115" spans="1:5" x14ac:dyDescent="0.25">
      <c r="A115" s="10" t="s">
        <v>113</v>
      </c>
      <c r="B115" s="21">
        <v>476.6</v>
      </c>
      <c r="C115" s="22"/>
      <c r="D115" s="22"/>
      <c r="E115" s="23"/>
    </row>
    <row r="116" spans="1:5" ht="15.75" thickBot="1" x14ac:dyDescent="0.3">
      <c r="A116" s="10" t="s">
        <v>114</v>
      </c>
      <c r="B116" s="152">
        <v>3353.4</v>
      </c>
      <c r="C116" s="9"/>
      <c r="D116" s="9"/>
      <c r="E116" s="19"/>
    </row>
    <row r="117" spans="1:5" x14ac:dyDescent="0.25">
      <c r="A117" s="25"/>
      <c r="B117" s="25"/>
      <c r="C117" s="26" t="s">
        <v>9</v>
      </c>
      <c r="D117" s="27" t="s">
        <v>9</v>
      </c>
      <c r="E117" s="28" t="s">
        <v>10</v>
      </c>
    </row>
    <row r="118" spans="1:5" x14ac:dyDescent="0.25">
      <c r="A118" s="29" t="s">
        <v>11</v>
      </c>
      <c r="B118" s="29" t="s">
        <v>12</v>
      </c>
      <c r="C118" s="30" t="s">
        <v>13</v>
      </c>
      <c r="D118" s="31" t="s">
        <v>13</v>
      </c>
      <c r="E118" s="32" t="s">
        <v>14</v>
      </c>
    </row>
    <row r="119" spans="1:5" x14ac:dyDescent="0.25">
      <c r="A119" s="29" t="s">
        <v>15</v>
      </c>
      <c r="B119" s="29" t="s">
        <v>16</v>
      </c>
      <c r="C119" s="30" t="s">
        <v>17</v>
      </c>
      <c r="D119" s="31" t="s">
        <v>18</v>
      </c>
      <c r="E119" s="33" t="s">
        <v>19</v>
      </c>
    </row>
    <row r="120" spans="1:5" x14ac:dyDescent="0.25">
      <c r="A120" s="34"/>
      <c r="B120" s="34"/>
      <c r="C120" s="9" t="s">
        <v>20</v>
      </c>
      <c r="D120" s="35" t="s">
        <v>20</v>
      </c>
      <c r="E120" s="32" t="s">
        <v>21</v>
      </c>
    </row>
    <row r="121" spans="1:5" ht="15.75" thickBot="1" x14ac:dyDescent="0.3">
      <c r="A121" s="34"/>
      <c r="B121" s="34"/>
      <c r="C121" s="30" t="s">
        <v>22</v>
      </c>
      <c r="D121" s="31" t="s">
        <v>22</v>
      </c>
      <c r="E121" s="32" t="s">
        <v>22</v>
      </c>
    </row>
    <row r="122" spans="1:5" x14ac:dyDescent="0.25">
      <c r="A122" s="72" t="s">
        <v>88</v>
      </c>
      <c r="B122" s="73"/>
      <c r="C122" s="74">
        <f>C126+C129+C132+C134</f>
        <v>1664328.0720000002</v>
      </c>
      <c r="D122" s="75">
        <f>D126+D129+D132+D134</f>
        <v>138694.00599999999</v>
      </c>
      <c r="E122" s="76">
        <f>E126+E129+E132+E134</f>
        <v>9.4599999999999991</v>
      </c>
    </row>
    <row r="123" spans="1:5" ht="15.75" thickBot="1" x14ac:dyDescent="0.3">
      <c r="A123" s="77" t="s">
        <v>104</v>
      </c>
      <c r="B123" s="78"/>
      <c r="C123" s="79"/>
      <c r="D123" s="80"/>
      <c r="E123" s="81"/>
    </row>
    <row r="124" spans="1:5" ht="15.75" thickBot="1" x14ac:dyDescent="0.3">
      <c r="A124" s="133" t="s">
        <v>3</v>
      </c>
      <c r="B124" s="29"/>
      <c r="C124" s="87"/>
      <c r="D124" s="67"/>
      <c r="E124" s="50"/>
    </row>
    <row r="125" spans="1:5" x14ac:dyDescent="0.25">
      <c r="A125" s="82" t="s">
        <v>79</v>
      </c>
      <c r="B125" s="73"/>
      <c r="C125" s="83"/>
      <c r="D125" s="84"/>
      <c r="E125" s="85"/>
    </row>
    <row r="126" spans="1:5" x14ac:dyDescent="0.25">
      <c r="A126" s="86" t="s">
        <v>69</v>
      </c>
      <c r="B126" s="29" t="s">
        <v>68</v>
      </c>
      <c r="C126" s="134">
        <f>D126*12</f>
        <v>353625.73199999996</v>
      </c>
      <c r="D126" s="135">
        <f>E126*B110</f>
        <v>29468.810999999998</v>
      </c>
      <c r="E126" s="136">
        <v>2.0099999999999998</v>
      </c>
    </row>
    <row r="127" spans="1:5" ht="15.75" thickBot="1" x14ac:dyDescent="0.3">
      <c r="A127" s="89"/>
      <c r="B127" s="78"/>
      <c r="C127" s="137"/>
      <c r="D127" s="138"/>
      <c r="E127" s="139"/>
    </row>
    <row r="128" spans="1:5" x14ac:dyDescent="0.25">
      <c r="A128" s="86" t="s">
        <v>98</v>
      </c>
      <c r="B128" s="29" t="s">
        <v>105</v>
      </c>
      <c r="C128" s="134"/>
      <c r="D128" s="135"/>
      <c r="E128" s="140"/>
    </row>
    <row r="129" spans="1:5" x14ac:dyDescent="0.25">
      <c r="A129" s="86"/>
      <c r="B129" s="29" t="s">
        <v>106</v>
      </c>
      <c r="C129" s="134">
        <f>D129*12</f>
        <v>1169955.78</v>
      </c>
      <c r="D129" s="135">
        <f>E129*B110</f>
        <v>97496.315000000002</v>
      </c>
      <c r="E129" s="136">
        <v>6.65</v>
      </c>
    </row>
    <row r="130" spans="1:5" ht="15.75" thickBot="1" x14ac:dyDescent="0.3">
      <c r="A130" s="90"/>
      <c r="B130" s="78"/>
      <c r="C130" s="141"/>
      <c r="D130" s="142"/>
      <c r="E130" s="139"/>
    </row>
    <row r="131" spans="1:5" x14ac:dyDescent="0.25">
      <c r="A131" s="82" t="s">
        <v>128</v>
      </c>
      <c r="B131" s="29" t="s">
        <v>105</v>
      </c>
      <c r="C131" s="143"/>
      <c r="D131" s="144"/>
      <c r="E131" s="145"/>
    </row>
    <row r="132" spans="1:5" x14ac:dyDescent="0.25">
      <c r="A132" s="86" t="s">
        <v>134</v>
      </c>
      <c r="B132" s="29" t="s">
        <v>106</v>
      </c>
      <c r="C132" s="134">
        <f>D132*12</f>
        <v>33427.307999999997</v>
      </c>
      <c r="D132" s="135">
        <f>E132*B110</f>
        <v>2785.6089999999999</v>
      </c>
      <c r="E132" s="146">
        <v>0.19</v>
      </c>
    </row>
    <row r="133" spans="1:5" ht="15.75" thickBot="1" x14ac:dyDescent="0.3">
      <c r="A133" s="90"/>
      <c r="B133" s="78"/>
      <c r="C133" s="141"/>
      <c r="D133" s="142"/>
      <c r="E133" s="139"/>
    </row>
    <row r="134" spans="1:5" x14ac:dyDescent="0.25">
      <c r="A134" s="82" t="s">
        <v>116</v>
      </c>
      <c r="B134" s="73" t="s">
        <v>70</v>
      </c>
      <c r="C134" s="147">
        <f>D134*12</f>
        <v>107319.25200000001</v>
      </c>
      <c r="D134" s="148">
        <f>E134*B110</f>
        <v>8943.2710000000006</v>
      </c>
      <c r="E134" s="149">
        <v>0.61</v>
      </c>
    </row>
    <row r="135" spans="1:5" ht="15.75" thickBot="1" x14ac:dyDescent="0.3">
      <c r="A135" s="150"/>
      <c r="B135" s="78"/>
      <c r="C135" s="91"/>
      <c r="D135" s="92"/>
      <c r="E135" s="81"/>
    </row>
    <row r="136" spans="1:5" x14ac:dyDescent="0.25">
      <c r="A136" s="156"/>
      <c r="B136" s="30"/>
      <c r="C136" s="48"/>
      <c r="D136" s="48"/>
      <c r="E136" s="48"/>
    </row>
    <row r="137" spans="1:5" x14ac:dyDescent="0.25">
      <c r="A137" s="157" t="s">
        <v>136</v>
      </c>
      <c r="B137" s="157"/>
      <c r="C137" s="157" t="s">
        <v>129</v>
      </c>
      <c r="D137" s="157"/>
      <c r="E137" s="158"/>
    </row>
    <row r="138" spans="1:5" ht="15.75" x14ac:dyDescent="0.25">
      <c r="A138" s="159"/>
      <c r="B138" s="159"/>
      <c r="C138" s="159" t="s">
        <v>130</v>
      </c>
      <c r="D138" s="159"/>
      <c r="E138" s="158"/>
    </row>
    <row r="139" spans="1:5" x14ac:dyDescent="0.25">
      <c r="A139" s="2"/>
      <c r="B139" s="2"/>
      <c r="C139" s="2" t="s">
        <v>131</v>
      </c>
      <c r="D139" s="2"/>
      <c r="E139" s="158"/>
    </row>
    <row r="140" spans="1:5" x14ac:dyDescent="0.25">
      <c r="A140" s="2"/>
      <c r="B140" s="2"/>
      <c r="C140" s="2"/>
      <c r="D140" s="2"/>
      <c r="E140" s="160"/>
    </row>
    <row r="141" spans="1:5" x14ac:dyDescent="0.25">
      <c r="A141" s="2" t="s">
        <v>137</v>
      </c>
      <c r="C141" s="2" t="s">
        <v>135</v>
      </c>
    </row>
    <row r="142" spans="1:5" x14ac:dyDescent="0.25">
      <c r="A142" s="2"/>
      <c r="C142" s="2" t="s">
        <v>132</v>
      </c>
    </row>
    <row r="145" spans="5:5" x14ac:dyDescent="0.25">
      <c r="E145" s="60"/>
    </row>
  </sheetData>
  <pageMargins left="0" right="0" top="0" bottom="0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2023-06-09T03:04:43Z</dcterms:modified>
</cp:coreProperties>
</file>